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ccandpcc.sharepoint.com/sites/BusinessIntelligenceCCC/Shared Documents/Housing/Planning Monitoring/Data Outputs - Business/2024/Business Tables/Sharing versions/"/>
    </mc:Choice>
  </mc:AlternateContent>
  <xr:revisionPtr revIDLastSave="302" documentId="13_ncr:1_{728C70AE-C953-4F00-A297-4A342355805F}" xr6:coauthVersionLast="47" xr6:coauthVersionMax="47" xr10:uidLastSave="{38251E5D-B308-4D8A-89EF-A28200702593}"/>
  <bookViews>
    <workbookView xWindow="1425" yWindow="1260" windowWidth="26115" windowHeight="13950" tabRatio="500" activeTab="1" xr2:uid="{00000000-000D-0000-FFFF-FFFF00000000}"/>
  </bookViews>
  <sheets>
    <sheet name="Tables" sheetId="5" r:id="rId1"/>
    <sheet name="Town Centre Use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3" i="5" l="1"/>
  <c r="W55" i="5"/>
  <c r="N56" i="6" l="1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T26" i="5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T5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T55" i="5"/>
  <c r="T54" i="5"/>
  <c r="T53" i="5"/>
  <c r="T52" i="5"/>
  <c r="T51" i="5"/>
  <c r="T50" i="5"/>
  <c r="T49" i="5"/>
  <c r="T48" i="5"/>
  <c r="T47" i="5"/>
  <c r="T46" i="5"/>
  <c r="T45" i="5"/>
  <c r="T44" i="5"/>
  <c r="T43" i="5"/>
  <c r="T42" i="5"/>
  <c r="T41" i="5"/>
  <c r="T40" i="5"/>
  <c r="T39" i="5"/>
  <c r="T38" i="5"/>
  <c r="T37" i="5"/>
  <c r="T36" i="5"/>
  <c r="T35" i="5"/>
  <c r="T34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I27" i="5" l="1"/>
  <c r="C27" i="5"/>
  <c r="V14" i="5"/>
  <c r="U14" i="5"/>
  <c r="W14" i="5" l="1"/>
  <c r="D56" i="5"/>
  <c r="F56" i="5"/>
  <c r="G56" i="5"/>
  <c r="I56" i="5"/>
  <c r="J56" i="5"/>
  <c r="L56" i="5"/>
  <c r="M56" i="5"/>
  <c r="O56" i="5"/>
  <c r="P56" i="5"/>
  <c r="R56" i="5"/>
  <c r="S56" i="5"/>
  <c r="C56" i="5"/>
  <c r="X27" i="5"/>
  <c r="D27" i="5"/>
  <c r="F27" i="5"/>
  <c r="G27" i="5"/>
  <c r="J27" i="5"/>
  <c r="L27" i="5"/>
  <c r="M27" i="5"/>
  <c r="O27" i="5"/>
  <c r="P27" i="5"/>
  <c r="R27" i="5"/>
  <c r="S27" i="5"/>
  <c r="U26" i="5"/>
  <c r="Y26" i="5" s="1"/>
  <c r="V26" i="5"/>
  <c r="W26" i="5" s="1"/>
  <c r="C57" i="6"/>
  <c r="E28" i="6"/>
  <c r="K29" i="6"/>
  <c r="N29" i="6"/>
  <c r="H29" i="6"/>
  <c r="E57" i="6"/>
  <c r="E16" i="6"/>
  <c r="E17" i="6"/>
  <c r="E18" i="6"/>
  <c r="E19" i="6"/>
  <c r="E20" i="6"/>
  <c r="E21" i="6"/>
  <c r="E22" i="6"/>
  <c r="E23" i="6"/>
  <c r="E24" i="6"/>
  <c r="E25" i="6"/>
  <c r="E26" i="6"/>
  <c r="E27" i="6"/>
  <c r="D29" i="6"/>
  <c r="F29" i="6"/>
  <c r="G29" i="6"/>
  <c r="I29" i="6"/>
  <c r="J29" i="6"/>
  <c r="L29" i="6"/>
  <c r="M29" i="6"/>
  <c r="C29" i="6"/>
  <c r="D57" i="6"/>
  <c r="F57" i="6"/>
  <c r="G57" i="6"/>
  <c r="H57" i="6"/>
  <c r="I57" i="6"/>
  <c r="J57" i="6"/>
  <c r="K57" i="6"/>
  <c r="L57" i="6"/>
  <c r="M57" i="6"/>
  <c r="N57" i="6"/>
  <c r="E7" i="6"/>
  <c r="E8" i="6"/>
  <c r="E9" i="6"/>
  <c r="E10" i="6"/>
  <c r="E11" i="6"/>
  <c r="E12" i="6"/>
  <c r="E13" i="6"/>
  <c r="E14" i="6"/>
  <c r="E15" i="6"/>
  <c r="W34" i="5"/>
  <c r="W35" i="5"/>
  <c r="W36" i="5"/>
  <c r="W37" i="5"/>
  <c r="W38" i="5"/>
  <c r="W39" i="5"/>
  <c r="W40" i="5"/>
  <c r="W41" i="5"/>
  <c r="W42" i="5"/>
  <c r="W44" i="5"/>
  <c r="W45" i="5"/>
  <c r="W46" i="5"/>
  <c r="W47" i="5"/>
  <c r="W48" i="5"/>
  <c r="W49" i="5"/>
  <c r="W50" i="5"/>
  <c r="W51" i="5"/>
  <c r="W52" i="5"/>
  <c r="W53" i="5"/>
  <c r="W54" i="5"/>
  <c r="T56" i="5"/>
  <c r="Q56" i="5"/>
  <c r="N56" i="5"/>
  <c r="K56" i="5"/>
  <c r="H56" i="5"/>
  <c r="E34" i="5"/>
  <c r="E56" i="5" s="1"/>
  <c r="H27" i="5"/>
  <c r="E27" i="5"/>
  <c r="T27" i="5"/>
  <c r="Q27" i="5"/>
  <c r="N27" i="5"/>
  <c r="E29" i="6" l="1"/>
  <c r="K27" i="5"/>
  <c r="U56" i="5"/>
  <c r="V56" i="5"/>
  <c r="W56" i="5"/>
  <c r="U11" i="5"/>
  <c r="V25" i="5"/>
  <c r="U25" i="5"/>
  <c r="Y25" i="5" s="1"/>
  <c r="W25" i="5" l="1"/>
  <c r="U24" i="5"/>
  <c r="Y24" i="5" s="1"/>
  <c r="V24" i="5"/>
  <c r="W24" i="5" s="1"/>
  <c r="V23" i="5"/>
  <c r="W23" i="5" s="1"/>
  <c r="U23" i="5"/>
  <c r="Y23" i="5" s="1"/>
  <c r="U22" i="5"/>
  <c r="Y22" i="5" s="1"/>
  <c r="V22" i="5"/>
  <c r="W22" i="5" s="1"/>
  <c r="V21" i="5"/>
  <c r="W21" i="5" s="1"/>
  <c r="U21" i="5"/>
  <c r="Y21" i="5" s="1"/>
  <c r="V6" i="5"/>
  <c r="V7" i="5"/>
  <c r="V8" i="5"/>
  <c r="V9" i="5"/>
  <c r="V10" i="5"/>
  <c r="V11" i="5"/>
  <c r="W11" i="5" s="1"/>
  <c r="V12" i="5"/>
  <c r="W12" i="5" s="1"/>
  <c r="V13" i="5"/>
  <c r="V15" i="5"/>
  <c r="V16" i="5"/>
  <c r="V17" i="5"/>
  <c r="V18" i="5"/>
  <c r="W18" i="5" s="1"/>
  <c r="V19" i="5"/>
  <c r="W19" i="5" s="1"/>
  <c r="V20" i="5"/>
  <c r="W20" i="5" s="1"/>
  <c r="V5" i="5"/>
  <c r="W5" i="5" s="1"/>
  <c r="U18" i="5"/>
  <c r="Y18" i="5" s="1"/>
  <c r="U19" i="5"/>
  <c r="Y19" i="5" s="1"/>
  <c r="U20" i="5"/>
  <c r="Y20" i="5" s="1"/>
  <c r="U6" i="5"/>
  <c r="Y6" i="5" s="1"/>
  <c r="U7" i="5"/>
  <c r="Y7" i="5" s="1"/>
  <c r="U8" i="5"/>
  <c r="Y8" i="5" s="1"/>
  <c r="U9" i="5"/>
  <c r="Y9" i="5" s="1"/>
  <c r="U10" i="5"/>
  <c r="Y10" i="5" s="1"/>
  <c r="Y11" i="5"/>
  <c r="U12" i="5"/>
  <c r="Y12" i="5" s="1"/>
  <c r="U13" i="5"/>
  <c r="Y13" i="5" s="1"/>
  <c r="U15" i="5"/>
  <c r="Y15" i="5" s="1"/>
  <c r="U16" i="5"/>
  <c r="Y16" i="5" s="1"/>
  <c r="U17" i="5"/>
  <c r="Y17" i="5" s="1"/>
  <c r="U5" i="5"/>
  <c r="W9" i="5" l="1"/>
  <c r="W16" i="5"/>
  <c r="W8" i="5"/>
  <c r="W7" i="5"/>
  <c r="W15" i="5"/>
  <c r="W6" i="5"/>
  <c r="W27" i="5" s="1"/>
  <c r="W10" i="5"/>
  <c r="W17" i="5"/>
  <c r="W13" i="5"/>
  <c r="V27" i="5"/>
  <c r="Y14" i="5"/>
  <c r="U27" i="5"/>
  <c r="Y27" i="5" s="1"/>
  <c r="Y5" i="5"/>
</calcChain>
</file>

<file path=xl/sharedStrings.xml><?xml version="1.0" encoding="utf-8"?>
<sst xmlns="http://schemas.openxmlformats.org/spreadsheetml/2006/main" count="189" uniqueCount="44">
  <si>
    <t>B1 (Unspecifed)</t>
  </si>
  <si>
    <t>B1a</t>
  </si>
  <si>
    <t>B1b</t>
  </si>
  <si>
    <t>B1c</t>
  </si>
  <si>
    <t>B2</t>
  </si>
  <si>
    <t>B8</t>
  </si>
  <si>
    <t>B1 - B8</t>
  </si>
  <si>
    <t>Gains</t>
  </si>
  <si>
    <t>Losses</t>
  </si>
  <si>
    <t>Net</t>
  </si>
  <si>
    <t>Additional employment floorspace on PDL (Gross)</t>
  </si>
  <si>
    <t>Percentage on PDL</t>
  </si>
  <si>
    <t>01/04/2002 - 31/03/2003</t>
  </si>
  <si>
    <t>01/04/2003 - 31/03/2004</t>
  </si>
  <si>
    <t>01/04/2004 - 31/03/2005</t>
  </si>
  <si>
    <t>01/04/2005 - 31/03/2006</t>
  </si>
  <si>
    <t>01/04/2006 - 31/03/2007</t>
  </si>
  <si>
    <t>01/04/2007 - 31/03/2008</t>
  </si>
  <si>
    <t>01/04/2008 - 31/03/2009</t>
  </si>
  <si>
    <t>01/04/2009 - 31/03/2010</t>
  </si>
  <si>
    <t>01/04/2010 - 31/03/2011</t>
  </si>
  <si>
    <t>01/04/2011 - 31/03/2012</t>
  </si>
  <si>
    <t>01/04/2012 - 31/03/2013</t>
  </si>
  <si>
    <t>01/04/2013 - 31/03/2014</t>
  </si>
  <si>
    <t>01/04/2014 - 31/03/2015</t>
  </si>
  <si>
    <t>01/04/2015 - 31/03/2016</t>
  </si>
  <si>
    <t>01/04/2016 - 31/03/2017</t>
  </si>
  <si>
    <t>01/04/2017 - 31/03/2018</t>
  </si>
  <si>
    <t>01/04/2018 - 31/03/2019</t>
  </si>
  <si>
    <t>01/04/2019 - 31/03/2020</t>
  </si>
  <si>
    <t>01/04/2020 - 31/03/2021</t>
  </si>
  <si>
    <t>01/04/2021 - 31/03/2022</t>
  </si>
  <si>
    <t>TOTAL</t>
  </si>
  <si>
    <t>D2</t>
  </si>
  <si>
    <t>AMOUNT OF COMPLETED FLOORSPACE IN TOWN CENTRE AREAS (SQ.M.)</t>
  </si>
  <si>
    <t>A1</t>
  </si>
  <si>
    <t>A2</t>
  </si>
  <si>
    <t>Total</t>
  </si>
  <si>
    <t>AMOUNT OF COMPLETED FLOORSPACE IN LOCAL AUTHORITY AREA (SQ.M.)</t>
  </si>
  <si>
    <t>01/04/2022 - 31/03/2023</t>
  </si>
  <si>
    <t>Fenland</t>
  </si>
  <si>
    <t>Fenland COMPLETIONS (2024 UPDATE) Sqm</t>
  </si>
  <si>
    <t>Fenland COMPLETIONS (2024 UPDATE) Ha</t>
  </si>
  <si>
    <t>01/04/2023 - 31/03/2024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</si>
</sst>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color indexed="9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charset val="1"/>
    </font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top"/>
    </xf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</cellStyleXfs>
  <cellXfs count="94">
    <xf numFmtId="0" fontId="0" fillId="0" borderId="0" xfId="0">
      <alignment vertical="top"/>
    </xf>
    <xf numFmtId="0" fontId="3" fillId="0" borderId="0" xfId="0" applyFont="1" applyAlignment="1"/>
    <xf numFmtId="0" fontId="2" fillId="4" borderId="1" xfId="7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0" fontId="8" fillId="0" borderId="0" xfId="0" applyFont="1" applyAlignment="1"/>
    <xf numFmtId="0" fontId="0" fillId="0" borderId="0" xfId="0" applyAlignment="1"/>
    <xf numFmtId="0" fontId="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>
      <alignment vertical="top"/>
    </xf>
    <xf numFmtId="14" fontId="5" fillId="4" borderId="2" xfId="8" applyNumberFormat="1" applyFont="1" applyFill="1" applyBorder="1" applyAlignment="1">
      <alignment vertical="center"/>
    </xf>
    <xf numFmtId="0" fontId="5" fillId="4" borderId="2" xfId="7" applyFont="1" applyFill="1" applyBorder="1" applyAlignment="1">
      <alignment vertical="center" wrapText="1"/>
    </xf>
    <xf numFmtId="0" fontId="5" fillId="4" borderId="5" xfId="7" applyFont="1" applyFill="1" applyBorder="1" applyAlignment="1">
      <alignment vertical="center" wrapText="1"/>
    </xf>
    <xf numFmtId="0" fontId="5" fillId="5" borderId="6" xfId="3" applyFont="1" applyFill="1" applyBorder="1" applyAlignment="1">
      <alignment vertical="center"/>
    </xf>
    <xf numFmtId="2" fontId="5" fillId="5" borderId="7" xfId="6" applyNumberFormat="1" applyFont="1" applyFill="1" applyBorder="1" applyAlignment="1">
      <alignment horizontal="center" vertical="center" wrapText="1"/>
    </xf>
    <xf numFmtId="0" fontId="2" fillId="4" borderId="3" xfId="7" applyFont="1" applyFill="1" applyBorder="1" applyAlignment="1" applyProtection="1">
      <alignment horizontal="center" vertical="center" wrapText="1"/>
      <protection locked="0"/>
    </xf>
    <xf numFmtId="0" fontId="2" fillId="4" borderId="4" xfId="7" applyFont="1" applyFill="1" applyBorder="1" applyAlignment="1">
      <alignment horizontal="center" vertical="center" wrapText="1"/>
    </xf>
    <xf numFmtId="0" fontId="2" fillId="0" borderId="8" xfId="7" applyFont="1" applyBorder="1" applyAlignment="1">
      <alignment horizontal="center" vertical="center" wrapText="1"/>
    </xf>
    <xf numFmtId="0" fontId="2" fillId="0" borderId="0" xfId="7" applyFont="1" applyAlignment="1">
      <alignment horizontal="center" vertical="center" wrapText="1"/>
    </xf>
    <xf numFmtId="1" fontId="3" fillId="0" borderId="8" xfId="0" applyNumberFormat="1" applyFont="1" applyBorder="1" applyAlignment="1"/>
    <xf numFmtId="1" fontId="3" fillId="0" borderId="0" xfId="0" applyNumberFormat="1" applyFont="1" applyAlignment="1"/>
    <xf numFmtId="1" fontId="5" fillId="0" borderId="0" xfId="6" applyNumberFormat="1" applyFont="1" applyAlignment="1">
      <alignment horizontal="center" vertical="center" wrapText="1"/>
    </xf>
    <xf numFmtId="3" fontId="5" fillId="5" borderId="7" xfId="6" applyNumberFormat="1" applyFont="1" applyFill="1" applyBorder="1" applyAlignment="1">
      <alignment horizontal="center" vertical="center" wrapText="1"/>
    </xf>
    <xf numFmtId="0" fontId="9" fillId="0" borderId="0" xfId="1" applyFont="1"/>
    <xf numFmtId="0" fontId="10" fillId="0" borderId="0" xfId="1" applyFont="1"/>
    <xf numFmtId="0" fontId="6" fillId="0" borderId="0" xfId="1"/>
    <xf numFmtId="0" fontId="4" fillId="0" borderId="0" xfId="1" applyFont="1"/>
    <xf numFmtId="0" fontId="2" fillId="0" borderId="0" xfId="1" applyFont="1"/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0" borderId="0" xfId="1" applyFont="1"/>
    <xf numFmtId="0" fontId="13" fillId="0" borderId="0" xfId="1" applyFont="1"/>
    <xf numFmtId="0" fontId="0" fillId="6" borderId="0" xfId="0" applyFill="1">
      <alignment vertical="top"/>
    </xf>
    <xf numFmtId="0" fontId="15" fillId="6" borderId="0" xfId="0" applyFont="1" applyFill="1">
      <alignment vertical="top"/>
    </xf>
    <xf numFmtId="0" fontId="15" fillId="0" borderId="0" xfId="0" applyFont="1" applyAlignment="1"/>
    <xf numFmtId="10" fontId="15" fillId="0" borderId="4" xfId="0" applyNumberFormat="1" applyFont="1" applyBorder="1" applyAlignment="1">
      <alignment horizontal="center" vertical="center"/>
    </xf>
    <xf numFmtId="10" fontId="16" fillId="5" borderId="11" xfId="0" applyNumberFormat="1" applyFont="1" applyFill="1" applyBorder="1" applyAlignment="1">
      <alignment horizontal="center" vertical="center"/>
    </xf>
    <xf numFmtId="0" fontId="5" fillId="3" borderId="13" xfId="6" applyFont="1" applyFill="1" applyBorder="1" applyAlignment="1">
      <alignment vertical="center" wrapText="1"/>
    </xf>
    <xf numFmtId="3" fontId="5" fillId="3" borderId="10" xfId="1" applyNumberFormat="1" applyFont="1" applyFill="1" applyBorder="1" applyAlignment="1">
      <alignment horizontal="center"/>
    </xf>
    <xf numFmtId="14" fontId="5" fillId="2" borderId="14" xfId="8" applyNumberFormat="1" applyFont="1" applyFill="1" applyBorder="1" applyAlignment="1">
      <alignment vertical="center"/>
    </xf>
    <xf numFmtId="0" fontId="5" fillId="2" borderId="14" xfId="6" applyFont="1" applyFill="1" applyBorder="1" applyAlignment="1">
      <alignment vertical="center"/>
    </xf>
    <xf numFmtId="0" fontId="5" fillId="2" borderId="14" xfId="1" applyFont="1" applyFill="1" applyBorder="1" applyAlignment="1">
      <alignment vertical="center"/>
    </xf>
    <xf numFmtId="0" fontId="5" fillId="2" borderId="15" xfId="1" applyFont="1" applyFill="1" applyBorder="1" applyAlignment="1">
      <alignment vertical="center"/>
    </xf>
    <xf numFmtId="3" fontId="5" fillId="0" borderId="0" xfId="1" applyNumberFormat="1" applyFont="1"/>
    <xf numFmtId="2" fontId="15" fillId="0" borderId="0" xfId="0" applyNumberFormat="1" applyFont="1" applyAlignment="1"/>
    <xf numFmtId="3" fontId="2" fillId="0" borderId="3" xfId="6" applyNumberFormat="1" applyFont="1" applyBorder="1" applyAlignment="1">
      <alignment horizontal="center" vertical="center" wrapText="1"/>
    </xf>
    <xf numFmtId="3" fontId="2" fillId="0" borderId="1" xfId="6" applyNumberFormat="1" applyFont="1" applyBorder="1" applyAlignment="1">
      <alignment horizontal="center" vertical="center" wrapText="1"/>
    </xf>
    <xf numFmtId="3" fontId="2" fillId="0" borderId="4" xfId="6" applyNumberFormat="1" applyFont="1" applyBorder="1" applyAlignment="1">
      <alignment horizontal="center" vertical="center" wrapText="1"/>
    </xf>
    <xf numFmtId="3" fontId="2" fillId="0" borderId="14" xfId="1" applyNumberFormat="1" applyFont="1" applyBorder="1" applyAlignment="1">
      <alignment horizontal="center" vertical="center"/>
    </xf>
    <xf numFmtId="3" fontId="2" fillId="0" borderId="9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3" fontId="18" fillId="0" borderId="4" xfId="1" applyNumberFormat="1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9" fillId="0" borderId="25" xfId="0" applyNumberFormat="1" applyFont="1" applyBorder="1" applyAlignment="1"/>
    <xf numFmtId="3" fontId="15" fillId="0" borderId="0" xfId="0" applyNumberFormat="1" applyFont="1" applyAlignment="1"/>
    <xf numFmtId="2" fontId="19" fillId="0" borderId="25" xfId="0" applyNumberFormat="1" applyFont="1" applyBorder="1" applyAlignment="1"/>
    <xf numFmtId="3" fontId="17" fillId="0" borderId="3" xfId="0" applyNumberFormat="1" applyFont="1" applyBorder="1" applyAlignment="1">
      <alignment horizontal="center" vertical="center"/>
    </xf>
    <xf numFmtId="2" fontId="2" fillId="0" borderId="3" xfId="6" applyNumberFormat="1" applyFont="1" applyBorder="1" applyAlignment="1">
      <alignment horizontal="center" vertical="center" wrapText="1"/>
    </xf>
    <xf numFmtId="2" fontId="2" fillId="0" borderId="1" xfId="6" applyNumberFormat="1" applyFont="1" applyBorder="1" applyAlignment="1">
      <alignment horizontal="center" vertical="center" wrapText="1"/>
    </xf>
    <xf numFmtId="4" fontId="18" fillId="0" borderId="4" xfId="6" applyNumberFormat="1" applyFont="1" applyBorder="1" applyAlignment="1">
      <alignment horizontal="center" vertical="center" wrapText="1"/>
    </xf>
    <xf numFmtId="3" fontId="18" fillId="0" borderId="1" xfId="1" applyNumberFormat="1" applyFont="1" applyBorder="1" applyAlignment="1">
      <alignment horizontal="center" vertical="center"/>
    </xf>
    <xf numFmtId="4" fontId="2" fillId="0" borderId="14" xfId="1" applyNumberFormat="1" applyFont="1" applyBorder="1" applyAlignment="1">
      <alignment horizontal="center" vertical="center"/>
    </xf>
    <xf numFmtId="4" fontId="2" fillId="0" borderId="9" xfId="1" applyNumberFormat="1" applyFont="1" applyBorder="1" applyAlignment="1">
      <alignment horizontal="center" vertical="center"/>
    </xf>
    <xf numFmtId="3" fontId="2" fillId="0" borderId="8" xfId="1" applyNumberFormat="1" applyFont="1" applyBorder="1" applyAlignment="1">
      <alignment horizontal="center" vertical="center"/>
    </xf>
    <xf numFmtId="3" fontId="2" fillId="0" borderId="24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3" fontId="2" fillId="0" borderId="26" xfId="1" applyNumberFormat="1" applyFont="1" applyBorder="1" applyAlignment="1">
      <alignment horizontal="center" vertical="center"/>
    </xf>
    <xf numFmtId="3" fontId="5" fillId="3" borderId="6" xfId="1" applyNumberFormat="1" applyFont="1" applyFill="1" applyBorder="1" applyAlignment="1">
      <alignment horizontal="center"/>
    </xf>
    <xf numFmtId="1" fontId="2" fillId="0" borderId="0" xfId="6" applyNumberFormat="1" applyFont="1" applyAlignment="1">
      <alignment horizontal="center" vertical="center" wrapText="1"/>
    </xf>
    <xf numFmtId="0" fontId="2" fillId="4" borderId="27" xfId="7" applyFont="1" applyFill="1" applyBorder="1" applyAlignment="1">
      <alignment horizontal="center" vertical="center" wrapText="1"/>
    </xf>
    <xf numFmtId="0" fontId="18" fillId="4" borderId="3" xfId="7" applyFont="1" applyFill="1" applyBorder="1" applyAlignment="1">
      <alignment horizontal="center" vertical="center" wrapText="1"/>
    </xf>
    <xf numFmtId="0" fontId="5" fillId="4" borderId="16" xfId="7" applyFont="1" applyFill="1" applyBorder="1" applyAlignment="1">
      <alignment horizontal="center" vertical="center" wrapText="1"/>
    </xf>
    <xf numFmtId="0" fontId="5" fillId="4" borderId="22" xfId="7" applyFont="1" applyFill="1" applyBorder="1" applyAlignment="1">
      <alignment horizontal="center" vertical="center" wrapText="1"/>
    </xf>
    <xf numFmtId="0" fontId="5" fillId="4" borderId="17" xfId="7" applyFont="1" applyFill="1" applyBorder="1" applyAlignment="1">
      <alignment horizontal="center" vertical="center" wrapText="1"/>
    </xf>
    <xf numFmtId="0" fontId="4" fillId="5" borderId="18" xfId="4" applyFont="1" applyFill="1" applyBorder="1" applyAlignment="1">
      <alignment horizontal="center" vertical="center"/>
    </xf>
    <xf numFmtId="0" fontId="4" fillId="5" borderId="19" xfId="4" applyFont="1" applyFill="1" applyBorder="1" applyAlignment="1">
      <alignment horizontal="center" vertical="center"/>
    </xf>
    <xf numFmtId="0" fontId="4" fillId="5" borderId="20" xfId="4" applyFont="1" applyFill="1" applyBorder="1" applyAlignment="1">
      <alignment horizontal="center" vertical="center"/>
    </xf>
    <xf numFmtId="0" fontId="5" fillId="0" borderId="8" xfId="7" applyFont="1" applyBorder="1" applyAlignment="1">
      <alignment horizontal="center" vertical="center" wrapText="1"/>
    </xf>
    <xf numFmtId="0" fontId="5" fillId="0" borderId="0" xfId="7" applyFont="1" applyAlignment="1">
      <alignment horizontal="center" vertical="center" wrapText="1"/>
    </xf>
    <xf numFmtId="0" fontId="4" fillId="4" borderId="18" xfId="7" applyFont="1" applyFill="1" applyBorder="1" applyAlignment="1">
      <alignment horizontal="center" vertical="center" wrapText="1"/>
    </xf>
    <xf numFmtId="0" fontId="4" fillId="4" borderId="21" xfId="7" applyFont="1" applyFill="1" applyBorder="1" applyAlignment="1">
      <alignment horizontal="center" vertical="center" wrapText="1"/>
    </xf>
    <xf numFmtId="0" fontId="4" fillId="5" borderId="13" xfId="4" applyFont="1" applyFill="1" applyBorder="1" applyAlignment="1">
      <alignment horizontal="center" vertical="center"/>
    </xf>
    <xf numFmtId="0" fontId="4" fillId="5" borderId="12" xfId="4" applyFont="1" applyFill="1" applyBorder="1" applyAlignment="1">
      <alignment horizontal="center" vertical="center"/>
    </xf>
    <xf numFmtId="0" fontId="10" fillId="3" borderId="23" xfId="1" applyFont="1" applyFill="1" applyBorder="1" applyAlignment="1">
      <alignment vertical="center"/>
    </xf>
    <xf numFmtId="0" fontId="6" fillId="3" borderId="19" xfId="1" applyFill="1" applyBorder="1" applyAlignment="1">
      <alignment vertical="center"/>
    </xf>
    <xf numFmtId="0" fontId="6" fillId="3" borderId="20" xfId="1" applyFill="1" applyBorder="1" applyAlignment="1">
      <alignment vertical="center"/>
    </xf>
    <xf numFmtId="0" fontId="11" fillId="2" borderId="15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6" fillId="2" borderId="22" xfId="1" applyFill="1" applyBorder="1" applyAlignment="1">
      <alignment horizontal="center" vertical="center"/>
    </xf>
    <xf numFmtId="0" fontId="6" fillId="2" borderId="17" xfId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6" fillId="2" borderId="19" xfId="1" applyFill="1" applyBorder="1" applyAlignment="1">
      <alignment horizontal="center" vertical="center"/>
    </xf>
    <xf numFmtId="0" fontId="6" fillId="2" borderId="20" xfId="1" applyFill="1" applyBorder="1" applyAlignment="1">
      <alignment horizontal="center" vertical="center"/>
    </xf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3 2 2" xfId="3" xr:uid="{00000000-0005-0000-0000-000003000000}"/>
    <cellStyle name="Normal 7" xfId="4" xr:uid="{00000000-0005-0000-0000-000004000000}"/>
    <cellStyle name="Normal 8" xfId="5" xr:uid="{00000000-0005-0000-0000-000005000000}"/>
    <cellStyle name="Normal_2004 completions (all districts) for 2004 RAMR (run 04.08.04) 2 2" xfId="6" xr:uid="{00000000-0005-0000-0000-000006000000}"/>
    <cellStyle name="Normal_2004 completions (all districts) for 2004 RAMR (run 04.08.04) 3" xfId="7" xr:uid="{00000000-0005-0000-0000-000007000000}"/>
    <cellStyle name="Normal_Sheet1 2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"/>
  <sheetViews>
    <sheetView zoomScale="70" zoomScaleNormal="70" workbookViewId="0"/>
  </sheetViews>
  <sheetFormatPr defaultRowHeight="12.75" x14ac:dyDescent="0.2"/>
  <cols>
    <col min="1" max="1" width="20" customWidth="1"/>
    <col min="2" max="2" width="27.7109375" customWidth="1"/>
    <col min="3" max="9" width="13.28515625" customWidth="1"/>
    <col min="10" max="11" width="13.28515625" style="8" customWidth="1"/>
    <col min="12" max="25" width="13.28515625" customWidth="1"/>
    <col min="27" max="27" width="9.140625" style="8" customWidth="1"/>
  </cols>
  <sheetData>
    <row r="1" spans="1:28" s="32" customFormat="1" ht="13.5" thickBot="1" x14ac:dyDescent="0.25">
      <c r="J1" s="33"/>
      <c r="K1" s="33"/>
      <c r="AA1" s="33"/>
    </row>
    <row r="2" spans="1:28" s="1" customFormat="1" ht="24.75" customHeight="1" thickBot="1" x14ac:dyDescent="0.25">
      <c r="B2" s="74" t="s">
        <v>41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6"/>
      <c r="AA2" s="34"/>
    </row>
    <row r="3" spans="1:28" s="1" customFormat="1" ht="50.25" customHeight="1" x14ac:dyDescent="0.2">
      <c r="B3" s="79"/>
      <c r="C3" s="71" t="s">
        <v>0</v>
      </c>
      <c r="D3" s="72"/>
      <c r="E3" s="73"/>
      <c r="F3" s="71" t="s">
        <v>1</v>
      </c>
      <c r="G3" s="72"/>
      <c r="H3" s="73"/>
      <c r="I3" s="71" t="s">
        <v>2</v>
      </c>
      <c r="J3" s="72"/>
      <c r="K3" s="73"/>
      <c r="L3" s="71" t="s">
        <v>3</v>
      </c>
      <c r="M3" s="72"/>
      <c r="N3" s="73"/>
      <c r="O3" s="71" t="s">
        <v>4</v>
      </c>
      <c r="P3" s="72"/>
      <c r="Q3" s="73"/>
      <c r="R3" s="71" t="s">
        <v>5</v>
      </c>
      <c r="S3" s="72"/>
      <c r="T3" s="73"/>
      <c r="U3" s="71" t="s">
        <v>6</v>
      </c>
      <c r="V3" s="72"/>
      <c r="W3" s="73"/>
      <c r="X3" s="71"/>
      <c r="Y3" s="73"/>
      <c r="AA3" s="34"/>
    </row>
    <row r="4" spans="1:28" s="1" customFormat="1" ht="57" customHeight="1" x14ac:dyDescent="0.2">
      <c r="B4" s="80"/>
      <c r="C4" s="14" t="s">
        <v>7</v>
      </c>
      <c r="D4" s="2" t="s">
        <v>8</v>
      </c>
      <c r="E4" s="15" t="s">
        <v>9</v>
      </c>
      <c r="F4" s="14" t="s">
        <v>7</v>
      </c>
      <c r="G4" s="2" t="s">
        <v>8</v>
      </c>
      <c r="H4" s="15" t="s">
        <v>9</v>
      </c>
      <c r="I4" s="14" t="s">
        <v>7</v>
      </c>
      <c r="J4" s="2" t="s">
        <v>8</v>
      </c>
      <c r="K4" s="15" t="s">
        <v>9</v>
      </c>
      <c r="L4" s="14" t="s">
        <v>7</v>
      </c>
      <c r="M4" s="2" t="s">
        <v>8</v>
      </c>
      <c r="N4" s="15" t="s">
        <v>9</v>
      </c>
      <c r="O4" s="14" t="s">
        <v>7</v>
      </c>
      <c r="P4" s="2" t="s">
        <v>8</v>
      </c>
      <c r="Q4" s="15" t="s">
        <v>9</v>
      </c>
      <c r="R4" s="14" t="s">
        <v>7</v>
      </c>
      <c r="S4" s="2" t="s">
        <v>8</v>
      </c>
      <c r="T4" s="15" t="s">
        <v>9</v>
      </c>
      <c r="U4" s="14" t="s">
        <v>7</v>
      </c>
      <c r="V4" s="2" t="s">
        <v>8</v>
      </c>
      <c r="W4" s="15" t="s">
        <v>9</v>
      </c>
      <c r="X4" s="70" t="s">
        <v>10</v>
      </c>
      <c r="Y4" s="69" t="s">
        <v>11</v>
      </c>
      <c r="AA4" s="34"/>
    </row>
    <row r="5" spans="1:28" s="1" customFormat="1" ht="23.25" customHeight="1" x14ac:dyDescent="0.2">
      <c r="B5" s="9" t="s">
        <v>12</v>
      </c>
      <c r="C5" s="45">
        <v>0</v>
      </c>
      <c r="D5" s="46">
        <v>0</v>
      </c>
      <c r="E5" s="47">
        <f t="shared" ref="E5:E26" si="0">D5+C5</f>
        <v>0</v>
      </c>
      <c r="F5" s="45">
        <v>899</v>
      </c>
      <c r="G5" s="46">
        <v>-963</v>
      </c>
      <c r="H5" s="47">
        <f t="shared" ref="H5:H26" si="1">G5+F5</f>
        <v>-64</v>
      </c>
      <c r="I5" s="45">
        <v>0</v>
      </c>
      <c r="J5" s="46">
        <v>-4140</v>
      </c>
      <c r="K5" s="47">
        <f t="shared" ref="K5:K26" si="2">J5+I5</f>
        <v>-4140</v>
      </c>
      <c r="L5" s="45">
        <v>1764</v>
      </c>
      <c r="M5" s="46">
        <v>0</v>
      </c>
      <c r="N5" s="47">
        <f t="shared" ref="N5:N26" si="3">M5+L5</f>
        <v>1764</v>
      </c>
      <c r="O5" s="45">
        <v>10598</v>
      </c>
      <c r="P5" s="46">
        <v>-636</v>
      </c>
      <c r="Q5" s="47">
        <f t="shared" ref="Q5:Q26" si="4">P5+O5</f>
        <v>9962</v>
      </c>
      <c r="R5" s="45">
        <v>6884</v>
      </c>
      <c r="S5" s="46">
        <v>-1865</v>
      </c>
      <c r="T5" s="47">
        <f t="shared" ref="T5:T26" si="5">S5+R5</f>
        <v>5019</v>
      </c>
      <c r="U5" s="45">
        <f>C5+F5+I5+L5+O5+R5</f>
        <v>20145</v>
      </c>
      <c r="V5" s="46">
        <f>D5+G5+J5+M5+P5+S5</f>
        <v>-7604</v>
      </c>
      <c r="W5" s="47">
        <f t="shared" ref="W5:W26" si="6">V5+U5</f>
        <v>12541</v>
      </c>
      <c r="X5" s="52">
        <v>9985</v>
      </c>
      <c r="Y5" s="35">
        <f>X5/U5</f>
        <v>0.49565649044427895</v>
      </c>
      <c r="AA5" s="34"/>
    </row>
    <row r="6" spans="1:28" s="1" customFormat="1" ht="23.25" customHeight="1" x14ac:dyDescent="0.2">
      <c r="A6" s="3"/>
      <c r="B6" s="9" t="s">
        <v>13</v>
      </c>
      <c r="C6" s="45">
        <v>0</v>
      </c>
      <c r="D6" s="46">
        <v>0</v>
      </c>
      <c r="E6" s="47">
        <f t="shared" si="0"/>
        <v>0</v>
      </c>
      <c r="F6" s="45">
        <v>2380</v>
      </c>
      <c r="G6" s="46">
        <v>-823</v>
      </c>
      <c r="H6" s="47">
        <f t="shared" si="1"/>
        <v>1557</v>
      </c>
      <c r="I6" s="45">
        <v>0</v>
      </c>
      <c r="J6" s="46">
        <v>-1971</v>
      </c>
      <c r="K6" s="47">
        <f t="shared" si="2"/>
        <v>-1971</v>
      </c>
      <c r="L6" s="45">
        <v>2218</v>
      </c>
      <c r="M6" s="46">
        <v>0</v>
      </c>
      <c r="N6" s="47">
        <f t="shared" si="3"/>
        <v>2218</v>
      </c>
      <c r="O6" s="45">
        <v>4733</v>
      </c>
      <c r="P6" s="46">
        <v>-1576</v>
      </c>
      <c r="Q6" s="47">
        <f t="shared" si="4"/>
        <v>3157</v>
      </c>
      <c r="R6" s="45">
        <v>11103</v>
      </c>
      <c r="S6" s="46">
        <v>-880</v>
      </c>
      <c r="T6" s="47">
        <f t="shared" si="5"/>
        <v>10223</v>
      </c>
      <c r="U6" s="45">
        <f t="shared" ref="U6:U21" si="7">C6+F6+I6+L6+O6+R6</f>
        <v>20434</v>
      </c>
      <c r="V6" s="46">
        <f t="shared" ref="V6:V21" si="8">D6+G6+J6+M6+P6+S6</f>
        <v>-5250</v>
      </c>
      <c r="W6" s="47">
        <f t="shared" si="6"/>
        <v>15184</v>
      </c>
      <c r="X6" s="52">
        <v>6886</v>
      </c>
      <c r="Y6" s="35">
        <f t="shared" ref="Y6:Y23" si="9">X6/U6</f>
        <v>0.3369873739845356</v>
      </c>
      <c r="AA6" s="34"/>
    </row>
    <row r="7" spans="1:28" s="1" customFormat="1" ht="23.25" customHeight="1" x14ac:dyDescent="0.2">
      <c r="B7" s="9" t="s">
        <v>14</v>
      </c>
      <c r="C7" s="45">
        <v>0</v>
      </c>
      <c r="D7" s="46">
        <v>0</v>
      </c>
      <c r="E7" s="47">
        <f t="shared" si="0"/>
        <v>0</v>
      </c>
      <c r="F7" s="45">
        <v>3782</v>
      </c>
      <c r="G7" s="46">
        <v>-682</v>
      </c>
      <c r="H7" s="47">
        <f t="shared" si="1"/>
        <v>3100</v>
      </c>
      <c r="I7" s="45">
        <v>0</v>
      </c>
      <c r="J7" s="46">
        <v>0</v>
      </c>
      <c r="K7" s="47">
        <f t="shared" si="2"/>
        <v>0</v>
      </c>
      <c r="L7" s="45">
        <v>836</v>
      </c>
      <c r="M7" s="46">
        <v>0</v>
      </c>
      <c r="N7" s="47">
        <f t="shared" si="3"/>
        <v>836</v>
      </c>
      <c r="O7" s="45">
        <v>27992</v>
      </c>
      <c r="P7" s="46">
        <v>-3700</v>
      </c>
      <c r="Q7" s="47">
        <f t="shared" si="4"/>
        <v>24292</v>
      </c>
      <c r="R7" s="45">
        <v>22088</v>
      </c>
      <c r="S7" s="46">
        <v>-5367</v>
      </c>
      <c r="T7" s="47">
        <f t="shared" si="5"/>
        <v>16721</v>
      </c>
      <c r="U7" s="45">
        <f t="shared" si="7"/>
        <v>54698</v>
      </c>
      <c r="V7" s="46">
        <f t="shared" si="8"/>
        <v>-9749</v>
      </c>
      <c r="W7" s="47">
        <f t="shared" si="6"/>
        <v>44949</v>
      </c>
      <c r="X7" s="52">
        <v>32614</v>
      </c>
      <c r="Y7" s="35">
        <f t="shared" si="9"/>
        <v>0.59625580459980254</v>
      </c>
      <c r="AA7" s="34"/>
    </row>
    <row r="8" spans="1:28" s="1" customFormat="1" ht="23.25" customHeight="1" x14ac:dyDescent="0.2">
      <c r="B8" s="9" t="s">
        <v>15</v>
      </c>
      <c r="C8" s="45">
        <v>0</v>
      </c>
      <c r="D8" s="46">
        <v>0</v>
      </c>
      <c r="E8" s="47">
        <f t="shared" si="0"/>
        <v>0</v>
      </c>
      <c r="F8" s="45">
        <v>489</v>
      </c>
      <c r="G8" s="46">
        <v>-1143</v>
      </c>
      <c r="H8" s="47">
        <f t="shared" si="1"/>
        <v>-654</v>
      </c>
      <c r="I8" s="45">
        <v>0</v>
      </c>
      <c r="J8" s="46">
        <v>-1361</v>
      </c>
      <c r="K8" s="47">
        <f t="shared" si="2"/>
        <v>-1361</v>
      </c>
      <c r="L8" s="45">
        <v>3580</v>
      </c>
      <c r="M8" s="46">
        <v>0</v>
      </c>
      <c r="N8" s="47">
        <f t="shared" si="3"/>
        <v>3580</v>
      </c>
      <c r="O8" s="45">
        <v>11907</v>
      </c>
      <c r="P8" s="46">
        <v>-4724</v>
      </c>
      <c r="Q8" s="47">
        <f t="shared" si="4"/>
        <v>7183</v>
      </c>
      <c r="R8" s="45">
        <v>5631</v>
      </c>
      <c r="S8" s="46">
        <v>-5285</v>
      </c>
      <c r="T8" s="47">
        <f t="shared" si="5"/>
        <v>346</v>
      </c>
      <c r="U8" s="45">
        <f t="shared" si="7"/>
        <v>21607</v>
      </c>
      <c r="V8" s="46">
        <f t="shared" si="8"/>
        <v>-12513</v>
      </c>
      <c r="W8" s="47">
        <f t="shared" si="6"/>
        <v>9094</v>
      </c>
      <c r="X8" s="52">
        <v>10406</v>
      </c>
      <c r="Y8" s="35">
        <f t="shared" si="9"/>
        <v>0.48160318415328368</v>
      </c>
      <c r="AA8" s="34"/>
    </row>
    <row r="9" spans="1:28" s="1" customFormat="1" ht="23.25" customHeight="1" x14ac:dyDescent="0.2">
      <c r="B9" s="9" t="s">
        <v>16</v>
      </c>
      <c r="C9" s="45">
        <v>288</v>
      </c>
      <c r="D9" s="46">
        <v>-398</v>
      </c>
      <c r="E9" s="47">
        <f t="shared" si="0"/>
        <v>-110</v>
      </c>
      <c r="F9" s="45">
        <v>1337</v>
      </c>
      <c r="G9" s="46">
        <v>-491</v>
      </c>
      <c r="H9" s="47">
        <f t="shared" si="1"/>
        <v>846</v>
      </c>
      <c r="I9" s="45">
        <v>0</v>
      </c>
      <c r="J9" s="46">
        <v>0</v>
      </c>
      <c r="K9" s="47">
        <f t="shared" si="2"/>
        <v>0</v>
      </c>
      <c r="L9" s="45">
        <v>560</v>
      </c>
      <c r="M9" s="46">
        <v>0</v>
      </c>
      <c r="N9" s="47">
        <f t="shared" si="3"/>
        <v>560</v>
      </c>
      <c r="O9" s="45">
        <v>4029</v>
      </c>
      <c r="P9" s="46">
        <v>-4539</v>
      </c>
      <c r="Q9" s="47">
        <f t="shared" si="4"/>
        <v>-510</v>
      </c>
      <c r="R9" s="45">
        <v>5470</v>
      </c>
      <c r="S9" s="46">
        <v>-2467</v>
      </c>
      <c r="T9" s="47">
        <f t="shared" si="5"/>
        <v>3003</v>
      </c>
      <c r="U9" s="45">
        <f t="shared" si="7"/>
        <v>11684</v>
      </c>
      <c r="V9" s="46">
        <f t="shared" si="8"/>
        <v>-7895</v>
      </c>
      <c r="W9" s="47">
        <f t="shared" si="6"/>
        <v>3789</v>
      </c>
      <c r="X9" s="52">
        <v>9172</v>
      </c>
      <c r="Y9" s="35">
        <f t="shared" si="9"/>
        <v>0.7850051352276618</v>
      </c>
      <c r="AA9" s="34"/>
    </row>
    <row r="10" spans="1:28" s="1" customFormat="1" ht="23.25" customHeight="1" x14ac:dyDescent="0.2">
      <c r="B10" s="10" t="s">
        <v>17</v>
      </c>
      <c r="C10" s="45">
        <v>414</v>
      </c>
      <c r="D10" s="46">
        <v>0</v>
      </c>
      <c r="E10" s="47">
        <f t="shared" si="0"/>
        <v>414</v>
      </c>
      <c r="F10" s="45">
        <v>1081</v>
      </c>
      <c r="G10" s="46">
        <v>-515</v>
      </c>
      <c r="H10" s="47">
        <f t="shared" si="1"/>
        <v>566</v>
      </c>
      <c r="I10" s="45">
        <v>0</v>
      </c>
      <c r="J10" s="46">
        <v>0</v>
      </c>
      <c r="K10" s="47">
        <f t="shared" si="2"/>
        <v>0</v>
      </c>
      <c r="L10" s="45">
        <v>1088</v>
      </c>
      <c r="M10" s="46">
        <v>0</v>
      </c>
      <c r="N10" s="47">
        <f t="shared" si="3"/>
        <v>1088</v>
      </c>
      <c r="O10" s="45">
        <v>3868</v>
      </c>
      <c r="P10" s="46">
        <v>-2466</v>
      </c>
      <c r="Q10" s="47">
        <f t="shared" si="4"/>
        <v>1402</v>
      </c>
      <c r="R10" s="45">
        <v>16253</v>
      </c>
      <c r="S10" s="46">
        <v>-646</v>
      </c>
      <c r="T10" s="47">
        <f t="shared" si="5"/>
        <v>15607</v>
      </c>
      <c r="U10" s="45">
        <f t="shared" si="7"/>
        <v>22704</v>
      </c>
      <c r="V10" s="46">
        <f t="shared" si="8"/>
        <v>-3627</v>
      </c>
      <c r="W10" s="47">
        <f t="shared" si="6"/>
        <v>19077</v>
      </c>
      <c r="X10" s="52">
        <v>6501</v>
      </c>
      <c r="Y10" s="35">
        <f t="shared" si="9"/>
        <v>0.28633720930232559</v>
      </c>
      <c r="AA10" s="34"/>
    </row>
    <row r="11" spans="1:28" s="1" customFormat="1" ht="23.25" customHeight="1" x14ac:dyDescent="0.2">
      <c r="B11" s="10" t="s">
        <v>18</v>
      </c>
      <c r="C11" s="45">
        <v>2045</v>
      </c>
      <c r="D11" s="46">
        <v>-542</v>
      </c>
      <c r="E11" s="47">
        <f t="shared" si="0"/>
        <v>1503</v>
      </c>
      <c r="F11" s="45">
        <v>3840</v>
      </c>
      <c r="G11" s="46">
        <v>-3662</v>
      </c>
      <c r="H11" s="47">
        <f t="shared" si="1"/>
        <v>178</v>
      </c>
      <c r="I11" s="45">
        <v>0</v>
      </c>
      <c r="J11" s="46">
        <v>-1960</v>
      </c>
      <c r="K11" s="47">
        <f t="shared" si="2"/>
        <v>-1960</v>
      </c>
      <c r="L11" s="45">
        <v>1973</v>
      </c>
      <c r="M11" s="46">
        <v>0</v>
      </c>
      <c r="N11" s="47">
        <f t="shared" si="3"/>
        <v>1973</v>
      </c>
      <c r="O11" s="45">
        <v>15605</v>
      </c>
      <c r="P11" s="46">
        <v>-101</v>
      </c>
      <c r="Q11" s="47">
        <f t="shared" si="4"/>
        <v>15504</v>
      </c>
      <c r="R11" s="45">
        <v>18706</v>
      </c>
      <c r="S11" s="46">
        <v>-9219</v>
      </c>
      <c r="T11" s="47">
        <f t="shared" si="5"/>
        <v>9487</v>
      </c>
      <c r="U11" s="45">
        <f>C11+F11+I11+L11+O11+R11</f>
        <v>42169</v>
      </c>
      <c r="V11" s="46">
        <f t="shared" si="8"/>
        <v>-15484</v>
      </c>
      <c r="W11" s="47">
        <f t="shared" si="6"/>
        <v>26685</v>
      </c>
      <c r="X11" s="52">
        <v>22979</v>
      </c>
      <c r="Y11" s="35">
        <f t="shared" si="9"/>
        <v>0.54492636771087766</v>
      </c>
      <c r="AA11" s="34"/>
    </row>
    <row r="12" spans="1:28" s="1" customFormat="1" ht="23.25" customHeight="1" x14ac:dyDescent="0.2">
      <c r="B12" s="10" t="s">
        <v>19</v>
      </c>
      <c r="C12" s="45">
        <v>0</v>
      </c>
      <c r="D12" s="46">
        <v>-231</v>
      </c>
      <c r="E12" s="47">
        <f t="shared" si="0"/>
        <v>-231</v>
      </c>
      <c r="F12" s="45">
        <v>1400</v>
      </c>
      <c r="G12" s="46">
        <v>-1050</v>
      </c>
      <c r="H12" s="47">
        <f t="shared" si="1"/>
        <v>350</v>
      </c>
      <c r="I12" s="45">
        <v>0</v>
      </c>
      <c r="J12" s="46">
        <v>-4856</v>
      </c>
      <c r="K12" s="47">
        <f t="shared" si="2"/>
        <v>-4856</v>
      </c>
      <c r="L12" s="45">
        <v>3055</v>
      </c>
      <c r="M12" s="46">
        <v>0</v>
      </c>
      <c r="N12" s="47">
        <f t="shared" si="3"/>
        <v>3055</v>
      </c>
      <c r="O12" s="45">
        <v>5721</v>
      </c>
      <c r="P12" s="46">
        <v>-310</v>
      </c>
      <c r="Q12" s="47">
        <f t="shared" si="4"/>
        <v>5411</v>
      </c>
      <c r="R12" s="45">
        <v>46250</v>
      </c>
      <c r="S12" s="46">
        <v>-3484</v>
      </c>
      <c r="T12" s="47">
        <f t="shared" si="5"/>
        <v>42766</v>
      </c>
      <c r="U12" s="45">
        <f t="shared" si="7"/>
        <v>56426</v>
      </c>
      <c r="V12" s="46">
        <f t="shared" si="8"/>
        <v>-9931</v>
      </c>
      <c r="W12" s="47">
        <f t="shared" si="6"/>
        <v>46495</v>
      </c>
      <c r="X12" s="52">
        <v>8854</v>
      </c>
      <c r="Y12" s="35">
        <f t="shared" si="9"/>
        <v>0.1569134796016021</v>
      </c>
      <c r="AA12" s="34"/>
    </row>
    <row r="13" spans="1:28" s="1" customFormat="1" ht="23.25" customHeight="1" x14ac:dyDescent="0.2">
      <c r="B13" s="10" t="s">
        <v>20</v>
      </c>
      <c r="C13" s="45">
        <v>577</v>
      </c>
      <c r="D13" s="46">
        <v>0</v>
      </c>
      <c r="E13" s="47">
        <f t="shared" si="0"/>
        <v>577</v>
      </c>
      <c r="F13" s="45">
        <v>1964</v>
      </c>
      <c r="G13" s="46">
        <v>-806</v>
      </c>
      <c r="H13" s="47">
        <f t="shared" si="1"/>
        <v>1158</v>
      </c>
      <c r="I13" s="45">
        <v>0</v>
      </c>
      <c r="J13" s="46">
        <v>-285</v>
      </c>
      <c r="K13" s="47">
        <f t="shared" si="2"/>
        <v>-285</v>
      </c>
      <c r="L13" s="45">
        <v>354</v>
      </c>
      <c r="M13" s="46">
        <v>0</v>
      </c>
      <c r="N13" s="47">
        <f t="shared" si="3"/>
        <v>354</v>
      </c>
      <c r="O13" s="45">
        <v>6148</v>
      </c>
      <c r="P13" s="46">
        <v>-2786</v>
      </c>
      <c r="Q13" s="47">
        <f t="shared" si="4"/>
        <v>3362</v>
      </c>
      <c r="R13" s="45">
        <v>3569</v>
      </c>
      <c r="S13" s="46">
        <v>-1041</v>
      </c>
      <c r="T13" s="47">
        <f t="shared" si="5"/>
        <v>2528</v>
      </c>
      <c r="U13" s="45">
        <f t="shared" si="7"/>
        <v>12612</v>
      </c>
      <c r="V13" s="46">
        <f t="shared" si="8"/>
        <v>-4918</v>
      </c>
      <c r="W13" s="47">
        <f t="shared" si="6"/>
        <v>7694</v>
      </c>
      <c r="X13" s="52">
        <v>9114</v>
      </c>
      <c r="Y13" s="35">
        <f t="shared" si="9"/>
        <v>0.72264509990485248</v>
      </c>
      <c r="Z13" s="34"/>
      <c r="AA13" s="34"/>
    </row>
    <row r="14" spans="1:28" s="1" customFormat="1" ht="23.25" customHeight="1" x14ac:dyDescent="0.25">
      <c r="A14" s="34"/>
      <c r="B14" s="10" t="s">
        <v>21</v>
      </c>
      <c r="C14" s="45">
        <v>1008</v>
      </c>
      <c r="D14" s="46">
        <v>-277</v>
      </c>
      <c r="E14" s="47">
        <f t="shared" si="0"/>
        <v>731</v>
      </c>
      <c r="F14" s="45">
        <v>859</v>
      </c>
      <c r="G14" s="46">
        <v>-748</v>
      </c>
      <c r="H14" s="47">
        <f t="shared" si="1"/>
        <v>111</v>
      </c>
      <c r="I14" s="45">
        <v>0</v>
      </c>
      <c r="J14" s="46">
        <v>0</v>
      </c>
      <c r="K14" s="47">
        <f t="shared" si="2"/>
        <v>0</v>
      </c>
      <c r="L14" s="45">
        <v>576</v>
      </c>
      <c r="M14" s="46">
        <v>-27</v>
      </c>
      <c r="N14" s="47">
        <f t="shared" si="3"/>
        <v>549</v>
      </c>
      <c r="O14" s="45">
        <v>3277</v>
      </c>
      <c r="P14" s="46">
        <v>-546</v>
      </c>
      <c r="Q14" s="47">
        <f t="shared" si="4"/>
        <v>2731</v>
      </c>
      <c r="R14" s="45">
        <v>1636</v>
      </c>
      <c r="S14" s="46">
        <v>-2936</v>
      </c>
      <c r="T14" s="47">
        <f t="shared" si="5"/>
        <v>-1300</v>
      </c>
      <c r="U14" s="45">
        <f>C14+F14+I14+L14+O14+R14</f>
        <v>7356</v>
      </c>
      <c r="V14" s="46">
        <f>D14+G14+J14+M14+P14+S14</f>
        <v>-4534</v>
      </c>
      <c r="W14" s="47">
        <f t="shared" si="6"/>
        <v>2822</v>
      </c>
      <c r="X14" s="56">
        <v>4994</v>
      </c>
      <c r="Y14" s="35">
        <f>X14/U14</f>
        <v>0.67890157694399134</v>
      </c>
      <c r="Z14" s="34"/>
      <c r="AA14" s="53"/>
      <c r="AB14" s="54"/>
    </row>
    <row r="15" spans="1:28" s="1" customFormat="1" ht="23.25" customHeight="1" x14ac:dyDescent="0.25">
      <c r="B15" s="10" t="s">
        <v>22</v>
      </c>
      <c r="C15" s="45">
        <v>0</v>
      </c>
      <c r="D15" s="46">
        <v>0</v>
      </c>
      <c r="E15" s="47">
        <f t="shared" si="0"/>
        <v>0</v>
      </c>
      <c r="F15" s="45">
        <v>0</v>
      </c>
      <c r="G15" s="46">
        <v>-433</v>
      </c>
      <c r="H15" s="47">
        <f t="shared" si="1"/>
        <v>-433</v>
      </c>
      <c r="I15" s="45">
        <v>0</v>
      </c>
      <c r="J15" s="46">
        <v>0</v>
      </c>
      <c r="K15" s="47">
        <f t="shared" si="2"/>
        <v>0</v>
      </c>
      <c r="L15" s="45">
        <v>897</v>
      </c>
      <c r="M15" s="46">
        <v>-782</v>
      </c>
      <c r="N15" s="47">
        <f t="shared" si="3"/>
        <v>115</v>
      </c>
      <c r="O15" s="45">
        <v>2240</v>
      </c>
      <c r="P15" s="46">
        <v>0</v>
      </c>
      <c r="Q15" s="47">
        <f t="shared" si="4"/>
        <v>2240</v>
      </c>
      <c r="R15" s="45">
        <v>9206</v>
      </c>
      <c r="S15" s="46">
        <v>-996</v>
      </c>
      <c r="T15" s="47">
        <f t="shared" si="5"/>
        <v>8210</v>
      </c>
      <c r="U15" s="45">
        <f t="shared" si="7"/>
        <v>12343</v>
      </c>
      <c r="V15" s="46">
        <f t="shared" si="8"/>
        <v>-2211</v>
      </c>
      <c r="W15" s="47">
        <f t="shared" si="6"/>
        <v>10132</v>
      </c>
      <c r="X15" s="56">
        <v>3321</v>
      </c>
      <c r="Y15" s="35">
        <f t="shared" si="9"/>
        <v>0.26905938588673745</v>
      </c>
      <c r="Z15" s="34"/>
      <c r="AA15" s="53"/>
      <c r="AB15" s="54"/>
    </row>
    <row r="16" spans="1:28" s="1" customFormat="1" ht="23.25" customHeight="1" x14ac:dyDescent="0.25">
      <c r="B16" s="10" t="s">
        <v>23</v>
      </c>
      <c r="C16" s="45">
        <v>0</v>
      </c>
      <c r="D16" s="46">
        <v>-75</v>
      </c>
      <c r="E16" s="47">
        <f t="shared" si="0"/>
        <v>-75</v>
      </c>
      <c r="F16" s="45">
        <v>822</v>
      </c>
      <c r="G16" s="46">
        <v>-162</v>
      </c>
      <c r="H16" s="47">
        <f t="shared" si="1"/>
        <v>660</v>
      </c>
      <c r="I16" s="45">
        <v>63</v>
      </c>
      <c r="J16" s="46">
        <v>0</v>
      </c>
      <c r="K16" s="47">
        <f t="shared" si="2"/>
        <v>63</v>
      </c>
      <c r="L16" s="45">
        <v>1610</v>
      </c>
      <c r="M16" s="46">
        <v>-522</v>
      </c>
      <c r="N16" s="47">
        <f t="shared" si="3"/>
        <v>1088</v>
      </c>
      <c r="O16" s="45">
        <v>1262</v>
      </c>
      <c r="P16" s="46">
        <v>-2895</v>
      </c>
      <c r="Q16" s="47">
        <f t="shared" si="4"/>
        <v>-1633</v>
      </c>
      <c r="R16" s="45">
        <v>1030</v>
      </c>
      <c r="S16" s="46">
        <v>-700</v>
      </c>
      <c r="T16" s="47">
        <f t="shared" si="5"/>
        <v>330</v>
      </c>
      <c r="U16" s="45">
        <f t="shared" si="7"/>
        <v>4787</v>
      </c>
      <c r="V16" s="46">
        <f t="shared" si="8"/>
        <v>-4354</v>
      </c>
      <c r="W16" s="47">
        <f t="shared" si="6"/>
        <v>433</v>
      </c>
      <c r="X16" s="56">
        <v>4547</v>
      </c>
      <c r="Y16" s="35">
        <f t="shared" si="9"/>
        <v>0.94986421558387302</v>
      </c>
      <c r="Z16" s="34"/>
      <c r="AA16" s="53"/>
      <c r="AB16" s="54"/>
    </row>
    <row r="17" spans="2:29" s="4" customFormat="1" ht="23.25" customHeight="1" x14ac:dyDescent="0.25">
      <c r="B17" s="10" t="s">
        <v>24</v>
      </c>
      <c r="C17" s="45">
        <v>3237</v>
      </c>
      <c r="D17" s="46">
        <v>-497</v>
      </c>
      <c r="E17" s="47">
        <f t="shared" si="0"/>
        <v>2740</v>
      </c>
      <c r="F17" s="45">
        <v>353</v>
      </c>
      <c r="G17" s="46">
        <v>-7020.8000030517578</v>
      </c>
      <c r="H17" s="47">
        <f t="shared" si="1"/>
        <v>-6667.8000030517578</v>
      </c>
      <c r="I17" s="45">
        <v>402</v>
      </c>
      <c r="J17" s="46">
        <v>0</v>
      </c>
      <c r="K17" s="47">
        <f t="shared" si="2"/>
        <v>402</v>
      </c>
      <c r="L17" s="45">
        <v>1015</v>
      </c>
      <c r="M17" s="46">
        <v>0</v>
      </c>
      <c r="N17" s="47">
        <f t="shared" si="3"/>
        <v>1015</v>
      </c>
      <c r="O17" s="45">
        <v>3923</v>
      </c>
      <c r="P17" s="46">
        <v>-2605</v>
      </c>
      <c r="Q17" s="47">
        <f t="shared" si="4"/>
        <v>1318</v>
      </c>
      <c r="R17" s="45">
        <v>3365</v>
      </c>
      <c r="S17" s="46">
        <v>-4347</v>
      </c>
      <c r="T17" s="47">
        <f t="shared" si="5"/>
        <v>-982</v>
      </c>
      <c r="U17" s="45">
        <f t="shared" si="7"/>
        <v>12295</v>
      </c>
      <c r="V17" s="46">
        <f t="shared" si="8"/>
        <v>-14469.800003051758</v>
      </c>
      <c r="W17" s="47">
        <f t="shared" si="6"/>
        <v>-2174.8000030517578</v>
      </c>
      <c r="X17" s="56">
        <v>7498</v>
      </c>
      <c r="Y17" s="35">
        <f t="shared" si="9"/>
        <v>0.60984139894265965</v>
      </c>
      <c r="Z17" s="34"/>
      <c r="AA17" s="53"/>
      <c r="AB17" s="54"/>
      <c r="AC17" s="1"/>
    </row>
    <row r="18" spans="2:29" s="4" customFormat="1" ht="23.25" customHeight="1" x14ac:dyDescent="0.25">
      <c r="B18" s="10" t="s">
        <v>25</v>
      </c>
      <c r="C18" s="45">
        <v>303</v>
      </c>
      <c r="D18" s="46">
        <v>-144</v>
      </c>
      <c r="E18" s="47">
        <f t="shared" si="0"/>
        <v>159</v>
      </c>
      <c r="F18" s="45">
        <v>1788.5</v>
      </c>
      <c r="G18" s="46">
        <v>-1782.2999992370605</v>
      </c>
      <c r="H18" s="47">
        <f t="shared" si="1"/>
        <v>6.2000007629394531</v>
      </c>
      <c r="I18" s="45">
        <v>0</v>
      </c>
      <c r="J18" s="46">
        <v>0</v>
      </c>
      <c r="K18" s="47">
        <f t="shared" si="2"/>
        <v>0</v>
      </c>
      <c r="L18" s="45">
        <v>392</v>
      </c>
      <c r="M18" s="46">
        <v>0</v>
      </c>
      <c r="N18" s="47">
        <f t="shared" si="3"/>
        <v>392</v>
      </c>
      <c r="O18" s="45">
        <v>6158.0999755859375</v>
      </c>
      <c r="P18" s="46">
        <v>-3784</v>
      </c>
      <c r="Q18" s="47">
        <f t="shared" si="4"/>
        <v>2374.0999755859375</v>
      </c>
      <c r="R18" s="45">
        <v>12620</v>
      </c>
      <c r="S18" s="46">
        <v>-619</v>
      </c>
      <c r="T18" s="47">
        <f t="shared" si="5"/>
        <v>12001</v>
      </c>
      <c r="U18" s="45">
        <f>C18+F18+I18+L18+O18+R18</f>
        <v>21261.599975585938</v>
      </c>
      <c r="V18" s="46">
        <f t="shared" si="8"/>
        <v>-6329.2999992370605</v>
      </c>
      <c r="W18" s="47">
        <f t="shared" si="6"/>
        <v>14932.299976348877</v>
      </c>
      <c r="X18" s="56">
        <v>20045.599999999999</v>
      </c>
      <c r="Y18" s="35">
        <f t="shared" si="9"/>
        <v>0.94280769194311642</v>
      </c>
      <c r="Z18" s="34"/>
      <c r="AA18" s="53"/>
      <c r="AB18" s="54"/>
      <c r="AC18" s="1"/>
    </row>
    <row r="19" spans="2:29" s="1" customFormat="1" ht="23.25" customHeight="1" x14ac:dyDescent="0.25">
      <c r="B19" s="10" t="s">
        <v>26</v>
      </c>
      <c r="C19" s="45">
        <v>0</v>
      </c>
      <c r="D19" s="46">
        <v>-586.79998779296875</v>
      </c>
      <c r="E19" s="47">
        <f t="shared" si="0"/>
        <v>-586.79998779296875</v>
      </c>
      <c r="F19" s="45">
        <v>540</v>
      </c>
      <c r="G19" s="46">
        <v>-1354</v>
      </c>
      <c r="H19" s="47">
        <f t="shared" si="1"/>
        <v>-814</v>
      </c>
      <c r="I19" s="45">
        <v>0</v>
      </c>
      <c r="J19" s="46">
        <v>0</v>
      </c>
      <c r="K19" s="47">
        <f t="shared" si="2"/>
        <v>0</v>
      </c>
      <c r="L19" s="45">
        <v>317</v>
      </c>
      <c r="M19" s="46">
        <v>-580</v>
      </c>
      <c r="N19" s="47">
        <f t="shared" si="3"/>
        <v>-263</v>
      </c>
      <c r="O19" s="45">
        <v>5105.3499984741211</v>
      </c>
      <c r="P19" s="46">
        <v>-1988</v>
      </c>
      <c r="Q19" s="47">
        <f t="shared" si="4"/>
        <v>3117.3499984741211</v>
      </c>
      <c r="R19" s="45">
        <v>1725</v>
      </c>
      <c r="S19" s="46">
        <v>-1498.5</v>
      </c>
      <c r="T19" s="47">
        <f t="shared" si="5"/>
        <v>226.5</v>
      </c>
      <c r="U19" s="45">
        <f t="shared" si="7"/>
        <v>7687.3499984741211</v>
      </c>
      <c r="V19" s="46">
        <f t="shared" si="8"/>
        <v>-6007.2999877929688</v>
      </c>
      <c r="W19" s="47">
        <f t="shared" si="6"/>
        <v>1680.0500106811523</v>
      </c>
      <c r="X19" s="56">
        <v>5429.35</v>
      </c>
      <c r="Y19" s="35">
        <f t="shared" si="9"/>
        <v>0.70627069160083567</v>
      </c>
      <c r="Z19" s="34"/>
      <c r="AA19" s="53"/>
      <c r="AB19" s="54"/>
    </row>
    <row r="20" spans="2:29" s="1" customFormat="1" ht="23.25" customHeight="1" x14ac:dyDescent="0.25">
      <c r="B20" s="11" t="s">
        <v>27</v>
      </c>
      <c r="C20" s="45">
        <v>0</v>
      </c>
      <c r="D20" s="46">
        <v>0</v>
      </c>
      <c r="E20" s="47">
        <f t="shared" si="0"/>
        <v>0</v>
      </c>
      <c r="F20" s="45">
        <v>840.36999797821045</v>
      </c>
      <c r="G20" s="46">
        <v>-954.40000152587891</v>
      </c>
      <c r="H20" s="47">
        <f t="shared" si="1"/>
        <v>-114.03000354766846</v>
      </c>
      <c r="I20" s="45">
        <v>0</v>
      </c>
      <c r="J20" s="46">
        <v>0</v>
      </c>
      <c r="K20" s="47">
        <f t="shared" si="2"/>
        <v>0</v>
      </c>
      <c r="L20" s="45">
        <v>993</v>
      </c>
      <c r="M20" s="46">
        <v>-56</v>
      </c>
      <c r="N20" s="47">
        <f t="shared" si="3"/>
        <v>937</v>
      </c>
      <c r="O20" s="45">
        <v>3552</v>
      </c>
      <c r="P20" s="46">
        <v>-1419</v>
      </c>
      <c r="Q20" s="47">
        <f t="shared" si="4"/>
        <v>2133</v>
      </c>
      <c r="R20" s="45">
        <v>956</v>
      </c>
      <c r="S20" s="46">
        <v>-1812</v>
      </c>
      <c r="T20" s="47">
        <f t="shared" si="5"/>
        <v>-856</v>
      </c>
      <c r="U20" s="45">
        <f t="shared" si="7"/>
        <v>6341.3699979782104</v>
      </c>
      <c r="V20" s="46">
        <f t="shared" si="8"/>
        <v>-4241.4000015258789</v>
      </c>
      <c r="W20" s="47">
        <f t="shared" si="6"/>
        <v>2099.9699964523315</v>
      </c>
      <c r="X20" s="56">
        <v>3079</v>
      </c>
      <c r="Y20" s="35">
        <f t="shared" si="9"/>
        <v>0.48554176794315163</v>
      </c>
      <c r="Z20" s="34"/>
      <c r="AA20" s="53"/>
      <c r="AB20" s="54"/>
    </row>
    <row r="21" spans="2:29" s="5" customFormat="1" ht="23.25" customHeight="1" x14ac:dyDescent="0.25">
      <c r="B21" s="11" t="s">
        <v>28</v>
      </c>
      <c r="C21" s="45">
        <v>1419.7000122070313</v>
      </c>
      <c r="D21" s="46">
        <v>-1069.5</v>
      </c>
      <c r="E21" s="47">
        <f t="shared" si="0"/>
        <v>350.20001220703125</v>
      </c>
      <c r="F21" s="45">
        <v>858.90000915527344</v>
      </c>
      <c r="G21" s="46">
        <v>-810.10000610351563</v>
      </c>
      <c r="H21" s="47">
        <f t="shared" si="1"/>
        <v>48.800003051757813</v>
      </c>
      <c r="I21" s="45">
        <v>0</v>
      </c>
      <c r="J21" s="46">
        <v>0</v>
      </c>
      <c r="K21" s="47">
        <f t="shared" si="2"/>
        <v>0</v>
      </c>
      <c r="L21" s="45">
        <v>182</v>
      </c>
      <c r="M21" s="46">
        <v>-542</v>
      </c>
      <c r="N21" s="47">
        <f t="shared" si="3"/>
        <v>-360</v>
      </c>
      <c r="O21" s="45">
        <v>5025</v>
      </c>
      <c r="P21" s="46">
        <v>-1568.2999877929688</v>
      </c>
      <c r="Q21" s="47">
        <f t="shared" si="4"/>
        <v>3456.7000122070313</v>
      </c>
      <c r="R21" s="45">
        <v>10501</v>
      </c>
      <c r="S21" s="46">
        <v>0</v>
      </c>
      <c r="T21" s="47">
        <f t="shared" si="5"/>
        <v>10501</v>
      </c>
      <c r="U21" s="45">
        <f t="shared" si="7"/>
        <v>17986.600021362305</v>
      </c>
      <c r="V21" s="46">
        <f t="shared" si="8"/>
        <v>-3989.8999938964844</v>
      </c>
      <c r="W21" s="47">
        <f t="shared" si="6"/>
        <v>13996.70002746582</v>
      </c>
      <c r="X21" s="56">
        <v>16566.599999999999</v>
      </c>
      <c r="Y21" s="35">
        <f t="shared" si="9"/>
        <v>0.92105233786953611</v>
      </c>
      <c r="Z21" s="34"/>
      <c r="AA21" s="53"/>
      <c r="AB21" s="54"/>
      <c r="AC21" s="1"/>
    </row>
    <row r="22" spans="2:29" s="5" customFormat="1" ht="23.25" customHeight="1" x14ac:dyDescent="0.25">
      <c r="B22" s="11" t="s">
        <v>29</v>
      </c>
      <c r="C22" s="45">
        <v>1516.5</v>
      </c>
      <c r="D22" s="46">
        <v>0</v>
      </c>
      <c r="E22" s="47">
        <f t="shared" si="0"/>
        <v>1516.5</v>
      </c>
      <c r="F22" s="45">
        <v>1318.4199981689453</v>
      </c>
      <c r="G22" s="46">
        <v>-208</v>
      </c>
      <c r="H22" s="47">
        <f t="shared" si="1"/>
        <v>1110.4199981689453</v>
      </c>
      <c r="I22" s="45">
        <v>267</v>
      </c>
      <c r="J22" s="46">
        <v>0</v>
      </c>
      <c r="K22" s="47">
        <f t="shared" si="2"/>
        <v>267</v>
      </c>
      <c r="L22" s="45">
        <v>360</v>
      </c>
      <c r="M22" s="46">
        <v>-1959.6999969482422</v>
      </c>
      <c r="N22" s="47">
        <f t="shared" si="3"/>
        <v>-1599.6999969482422</v>
      </c>
      <c r="O22" s="45">
        <v>6759.5</v>
      </c>
      <c r="P22" s="46">
        <v>-2080</v>
      </c>
      <c r="Q22" s="47">
        <f t="shared" si="4"/>
        <v>4679.5</v>
      </c>
      <c r="R22" s="45">
        <v>6748.2999877929688</v>
      </c>
      <c r="S22" s="46">
        <v>-1016.7000243663788</v>
      </c>
      <c r="T22" s="47">
        <f t="shared" si="5"/>
        <v>5731.59996342659</v>
      </c>
      <c r="U22" s="45">
        <f t="shared" ref="U22:V23" si="10">C22+F22+I22+L22+O22+R22</f>
        <v>16969.719985961914</v>
      </c>
      <c r="V22" s="46">
        <f t="shared" si="10"/>
        <v>-5264.400021314621</v>
      </c>
      <c r="W22" s="47">
        <f t="shared" si="6"/>
        <v>11705.319964647293</v>
      </c>
      <c r="X22" s="56">
        <v>16051.72</v>
      </c>
      <c r="Y22" s="35">
        <f t="shared" si="9"/>
        <v>0.94590364562754581</v>
      </c>
      <c r="Z22" s="34"/>
      <c r="AA22" s="53"/>
      <c r="AB22" s="54"/>
      <c r="AC22" s="1"/>
    </row>
    <row r="23" spans="2:29" s="5" customFormat="1" ht="23.25" customHeight="1" x14ac:dyDescent="0.25">
      <c r="B23" s="11" t="s">
        <v>30</v>
      </c>
      <c r="C23" s="45">
        <v>0</v>
      </c>
      <c r="D23" s="46">
        <v>-85.5</v>
      </c>
      <c r="E23" s="47">
        <f t="shared" si="0"/>
        <v>-85.5</v>
      </c>
      <c r="F23" s="45">
        <v>0</v>
      </c>
      <c r="G23" s="46">
        <v>-449</v>
      </c>
      <c r="H23" s="47">
        <f t="shared" si="1"/>
        <v>-449</v>
      </c>
      <c r="I23" s="45">
        <v>0</v>
      </c>
      <c r="J23" s="46">
        <v>0</v>
      </c>
      <c r="K23" s="47">
        <f t="shared" si="2"/>
        <v>0</v>
      </c>
      <c r="L23" s="45">
        <v>513.59999847412109</v>
      </c>
      <c r="M23" s="46">
        <v>-184</v>
      </c>
      <c r="N23" s="47">
        <f t="shared" si="3"/>
        <v>329.59999847412109</v>
      </c>
      <c r="O23" s="45">
        <v>243</v>
      </c>
      <c r="P23" s="46">
        <v>-57.599998474121087</v>
      </c>
      <c r="Q23" s="47">
        <f t="shared" si="4"/>
        <v>185.40000152587891</v>
      </c>
      <c r="R23" s="45">
        <v>2680</v>
      </c>
      <c r="S23" s="46">
        <v>0</v>
      </c>
      <c r="T23" s="47">
        <f t="shared" si="5"/>
        <v>2680</v>
      </c>
      <c r="U23" s="45">
        <f t="shared" si="10"/>
        <v>3436.5999984741211</v>
      </c>
      <c r="V23" s="46">
        <f>D23+G23+J23+M23+P23+S23</f>
        <v>-776.09999847412109</v>
      </c>
      <c r="W23" s="47">
        <f t="shared" si="6"/>
        <v>2660.5</v>
      </c>
      <c r="X23" s="56">
        <v>3059.6</v>
      </c>
      <c r="Y23" s="35">
        <f t="shared" si="9"/>
        <v>0.89029855128862467</v>
      </c>
      <c r="AA23" s="53"/>
      <c r="AB23" s="54"/>
    </row>
    <row r="24" spans="2:29" s="5" customFormat="1" ht="23.25" customHeight="1" x14ac:dyDescent="0.25">
      <c r="B24" s="11" t="s">
        <v>31</v>
      </c>
      <c r="C24" s="45">
        <v>0</v>
      </c>
      <c r="D24" s="46">
        <v>0</v>
      </c>
      <c r="E24" s="47">
        <f t="shared" si="0"/>
        <v>0</v>
      </c>
      <c r="F24" s="45">
        <v>23</v>
      </c>
      <c r="G24" s="46">
        <v>-2251.8999938964844</v>
      </c>
      <c r="H24" s="47">
        <f t="shared" si="1"/>
        <v>-2228.8999938964844</v>
      </c>
      <c r="I24" s="45">
        <v>0</v>
      </c>
      <c r="J24" s="46">
        <v>0</v>
      </c>
      <c r="K24" s="47">
        <f t="shared" si="2"/>
        <v>0</v>
      </c>
      <c r="L24" s="45">
        <v>81</v>
      </c>
      <c r="M24" s="46">
        <v>-1156</v>
      </c>
      <c r="N24" s="47">
        <f t="shared" si="3"/>
        <v>-1075</v>
      </c>
      <c r="O24" s="45">
        <v>9553.0998992919922</v>
      </c>
      <c r="P24" s="46">
        <v>-2783.4000015258789</v>
      </c>
      <c r="Q24" s="47">
        <f t="shared" si="4"/>
        <v>6769.6998977661133</v>
      </c>
      <c r="R24" s="45">
        <v>36499.5</v>
      </c>
      <c r="S24" s="46">
        <v>-80</v>
      </c>
      <c r="T24" s="47">
        <f t="shared" si="5"/>
        <v>36419.5</v>
      </c>
      <c r="U24" s="45">
        <f t="shared" ref="U24" si="11">C24+F24+I24+L24+O24+R24</f>
        <v>46156.599899291992</v>
      </c>
      <c r="V24" s="46">
        <f>D24+G24+J24+M24+P24+S24</f>
        <v>-6271.2999954223633</v>
      </c>
      <c r="W24" s="47">
        <f t="shared" si="6"/>
        <v>39885.299903869629</v>
      </c>
      <c r="X24" s="56">
        <v>26046.600000000002</v>
      </c>
      <c r="Y24" s="35">
        <f t="shared" ref="Y24" si="12">X24/U24</f>
        <v>0.56430933077459067</v>
      </c>
      <c r="AA24" s="53"/>
      <c r="AB24" s="54"/>
    </row>
    <row r="25" spans="2:29" s="5" customFormat="1" ht="23.25" customHeight="1" x14ac:dyDescent="0.25">
      <c r="B25" s="11" t="s">
        <v>39</v>
      </c>
      <c r="C25" s="45">
        <v>592</v>
      </c>
      <c r="D25" s="46">
        <v>0</v>
      </c>
      <c r="E25" s="47">
        <f t="shared" si="0"/>
        <v>592</v>
      </c>
      <c r="F25" s="45">
        <v>32</v>
      </c>
      <c r="G25" s="46">
        <v>-240</v>
      </c>
      <c r="H25" s="47">
        <f t="shared" si="1"/>
        <v>-208</v>
      </c>
      <c r="I25" s="45">
        <v>0</v>
      </c>
      <c r="J25" s="46">
        <v>0</v>
      </c>
      <c r="K25" s="47">
        <f t="shared" si="2"/>
        <v>0</v>
      </c>
      <c r="L25" s="45">
        <v>295</v>
      </c>
      <c r="M25" s="46">
        <v>-6099.1999969500002</v>
      </c>
      <c r="N25" s="47">
        <f t="shared" si="3"/>
        <v>-5804.1999969500002</v>
      </c>
      <c r="O25" s="45">
        <v>3514.3899879455566</v>
      </c>
      <c r="P25" s="46">
        <v>-787.5</v>
      </c>
      <c r="Q25" s="47">
        <f t="shared" si="4"/>
        <v>2726.8899879455566</v>
      </c>
      <c r="R25" s="45">
        <v>2731.2000122070313</v>
      </c>
      <c r="S25" s="46">
        <v>0</v>
      </c>
      <c r="T25" s="47">
        <f t="shared" si="5"/>
        <v>2731.2000122070313</v>
      </c>
      <c r="U25" s="45">
        <f t="shared" ref="U25" si="13">C25+F25+I25+L25+O25+R25</f>
        <v>7164.5900001525879</v>
      </c>
      <c r="V25" s="46">
        <f>D25+G25+J25+M25+P25+S25</f>
        <v>-7126.6999969500002</v>
      </c>
      <c r="W25" s="47">
        <f t="shared" si="6"/>
        <v>37.89000320258765</v>
      </c>
      <c r="X25" s="56">
        <v>4363.59</v>
      </c>
      <c r="Y25" s="35">
        <f t="shared" ref="Y25:Y26" si="14">X25/U25</f>
        <v>0.60904950596015495</v>
      </c>
      <c r="AA25" s="53"/>
      <c r="AB25" s="54"/>
    </row>
    <row r="26" spans="2:29" ht="23.25" customHeight="1" thickBot="1" x14ac:dyDescent="0.3">
      <c r="B26" s="11" t="s">
        <v>43</v>
      </c>
      <c r="C26" s="57">
        <v>0</v>
      </c>
      <c r="D26" s="58">
        <v>0</v>
      </c>
      <c r="E26" s="47">
        <f t="shared" si="0"/>
        <v>0</v>
      </c>
      <c r="F26" s="57">
        <v>951.69999695000001</v>
      </c>
      <c r="G26" s="58">
        <v>-1450.5999984699999</v>
      </c>
      <c r="H26" s="47">
        <f t="shared" si="1"/>
        <v>-498.90000151999993</v>
      </c>
      <c r="I26" s="57">
        <v>0</v>
      </c>
      <c r="J26" s="58">
        <v>0</v>
      </c>
      <c r="K26" s="47">
        <f t="shared" si="2"/>
        <v>0</v>
      </c>
      <c r="L26" s="57">
        <v>7318.7000122099998</v>
      </c>
      <c r="M26" s="58">
        <v>-4266</v>
      </c>
      <c r="N26" s="47">
        <f t="shared" si="3"/>
        <v>3052.7000122099998</v>
      </c>
      <c r="O26" s="57">
        <v>5699.7000122099998</v>
      </c>
      <c r="P26" s="58">
        <v>-4691.3000030499998</v>
      </c>
      <c r="Q26" s="47">
        <f t="shared" si="4"/>
        <v>1008.4000091600001</v>
      </c>
      <c r="R26" s="57">
        <v>4586.0560913099998</v>
      </c>
      <c r="S26" s="58">
        <v>-710.5</v>
      </c>
      <c r="T26" s="47">
        <f t="shared" si="5"/>
        <v>3875.5560913099998</v>
      </c>
      <c r="U26" s="57">
        <f t="shared" ref="U26" si="15">C26+F26+I26+L26+O26+R26</f>
        <v>18556.156112680001</v>
      </c>
      <c r="V26" s="58">
        <f>D26+G26+J26+M26+P26+S26</f>
        <v>-11118.40000152</v>
      </c>
      <c r="W26" s="47">
        <f t="shared" si="6"/>
        <v>7437.7561111600007</v>
      </c>
      <c r="X26" s="68">
        <v>18556.156112680001</v>
      </c>
      <c r="Y26" s="35">
        <f t="shared" si="14"/>
        <v>1</v>
      </c>
      <c r="AA26" s="53"/>
      <c r="AB26" s="54"/>
    </row>
    <row r="27" spans="2:29" s="6" customFormat="1" ht="15.75" thickBot="1" x14ac:dyDescent="0.3">
      <c r="B27" s="12" t="s">
        <v>32</v>
      </c>
      <c r="C27" s="21">
        <f>SUM(C5:C26)</f>
        <v>11400.200012207031</v>
      </c>
      <c r="D27" s="21">
        <f t="shared" ref="D27:W27" si="16">SUM(D5:D26)</f>
        <v>-3905.7999877929688</v>
      </c>
      <c r="E27" s="21">
        <f t="shared" si="16"/>
        <v>7494.4000244140625</v>
      </c>
      <c r="F27" s="21">
        <f t="shared" si="16"/>
        <v>25558.890002252429</v>
      </c>
      <c r="G27" s="21">
        <f t="shared" si="16"/>
        <v>-27999.100002284697</v>
      </c>
      <c r="H27" s="21">
        <f t="shared" si="16"/>
        <v>-2440.210000032268</v>
      </c>
      <c r="I27" s="21">
        <f>SUM(I5:I26)</f>
        <v>732</v>
      </c>
      <c r="J27" s="21">
        <f t="shared" si="16"/>
        <v>-14573</v>
      </c>
      <c r="K27" s="21">
        <f t="shared" si="16"/>
        <v>-13841</v>
      </c>
      <c r="L27" s="21">
        <f t="shared" si="16"/>
        <v>29978.300010684121</v>
      </c>
      <c r="M27" s="21">
        <f t="shared" si="16"/>
        <v>-16173.899993898242</v>
      </c>
      <c r="N27" s="21">
        <f t="shared" si="16"/>
        <v>13804.400016785879</v>
      </c>
      <c r="O27" s="21">
        <f t="shared" si="16"/>
        <v>146913.13987350761</v>
      </c>
      <c r="P27" s="21">
        <f t="shared" si="16"/>
        <v>-46043.099990842966</v>
      </c>
      <c r="Q27" s="21">
        <f t="shared" si="16"/>
        <v>100870.03988266464</v>
      </c>
      <c r="R27" s="21">
        <f t="shared" si="16"/>
        <v>230238.05609130999</v>
      </c>
      <c r="S27" s="21">
        <f t="shared" si="16"/>
        <v>-44969.700024366379</v>
      </c>
      <c r="T27" s="21">
        <f t="shared" si="16"/>
        <v>185268.35606694361</v>
      </c>
      <c r="U27" s="21">
        <f t="shared" si="16"/>
        <v>444820.58598996117</v>
      </c>
      <c r="V27" s="21">
        <f t="shared" si="16"/>
        <v>-153664.59999918524</v>
      </c>
      <c r="W27" s="21">
        <f t="shared" si="16"/>
        <v>291155.98599077592</v>
      </c>
      <c r="X27" s="21">
        <f>SUM(X5:X26)</f>
        <v>250069.21611268003</v>
      </c>
      <c r="Y27" s="36">
        <f>X27/U27</f>
        <v>0.5621799529716992</v>
      </c>
      <c r="AA27" s="53"/>
    </row>
    <row r="28" spans="2:29" s="6" customFormat="1" x14ac:dyDescent="0.2">
      <c r="B28" s="5"/>
      <c r="C28" s="5"/>
      <c r="D28" s="5"/>
      <c r="E28" s="5"/>
      <c r="F28" s="5"/>
      <c r="G28" s="5"/>
      <c r="J28" s="7"/>
      <c r="K28" s="7"/>
      <c r="AA28" s="7"/>
    </row>
    <row r="29" spans="2:29" x14ac:dyDescent="0.2">
      <c r="B29" s="5"/>
      <c r="C29" s="5"/>
      <c r="D29" s="5"/>
      <c r="E29" s="5"/>
      <c r="F29" s="5"/>
      <c r="G29" s="5"/>
      <c r="H29" s="6"/>
      <c r="I29" s="6"/>
      <c r="J29" s="7"/>
      <c r="K29" s="7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2:29" s="1" customFormat="1" ht="24.75" customHeight="1" thickBot="1" x14ac:dyDescent="0.25">
      <c r="B30"/>
      <c r="C30"/>
      <c r="D30"/>
      <c r="E30"/>
      <c r="F30"/>
      <c r="G30"/>
      <c r="H30"/>
      <c r="I30"/>
      <c r="J30" s="8"/>
      <c r="K30" s="8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AA30" s="34"/>
    </row>
    <row r="31" spans="2:29" s="1" customFormat="1" ht="50.25" customHeight="1" thickBot="1" x14ac:dyDescent="0.25">
      <c r="B31" s="81" t="s">
        <v>42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16"/>
      <c r="Y31" s="17"/>
      <c r="AA31" s="34"/>
    </row>
    <row r="32" spans="2:29" s="1" customFormat="1" ht="57" customHeight="1" x14ac:dyDescent="0.2">
      <c r="B32" s="79"/>
      <c r="C32" s="71" t="s">
        <v>0</v>
      </c>
      <c r="D32" s="72"/>
      <c r="E32" s="73"/>
      <c r="F32" s="71" t="s">
        <v>1</v>
      </c>
      <c r="G32" s="72"/>
      <c r="H32" s="73"/>
      <c r="I32" s="71" t="s">
        <v>2</v>
      </c>
      <c r="J32" s="72"/>
      <c r="K32" s="73"/>
      <c r="L32" s="71" t="s">
        <v>3</v>
      </c>
      <c r="M32" s="72"/>
      <c r="N32" s="73"/>
      <c r="O32" s="71" t="s">
        <v>4</v>
      </c>
      <c r="P32" s="72"/>
      <c r="Q32" s="73"/>
      <c r="R32" s="71" t="s">
        <v>5</v>
      </c>
      <c r="S32" s="72"/>
      <c r="T32" s="73"/>
      <c r="U32" s="71" t="s">
        <v>6</v>
      </c>
      <c r="V32" s="72"/>
      <c r="W32" s="73"/>
      <c r="X32" s="77"/>
      <c r="Y32" s="78"/>
      <c r="AA32" s="34"/>
    </row>
    <row r="33" spans="1:28" s="1" customFormat="1" ht="23.25" customHeight="1" x14ac:dyDescent="0.2">
      <c r="B33" s="80"/>
      <c r="C33" s="14" t="s">
        <v>7</v>
      </c>
      <c r="D33" s="2" t="s">
        <v>8</v>
      </c>
      <c r="E33" s="15" t="s">
        <v>9</v>
      </c>
      <c r="F33" s="14" t="s">
        <v>7</v>
      </c>
      <c r="G33" s="2" t="s">
        <v>8</v>
      </c>
      <c r="H33" s="15" t="s">
        <v>9</v>
      </c>
      <c r="I33" s="14" t="s">
        <v>7</v>
      </c>
      <c r="J33" s="2" t="s">
        <v>8</v>
      </c>
      <c r="K33" s="15" t="s">
        <v>9</v>
      </c>
      <c r="L33" s="14" t="s">
        <v>7</v>
      </c>
      <c r="M33" s="2" t="s">
        <v>8</v>
      </c>
      <c r="N33" s="15" t="s">
        <v>9</v>
      </c>
      <c r="O33" s="14" t="s">
        <v>7</v>
      </c>
      <c r="P33" s="2" t="s">
        <v>8</v>
      </c>
      <c r="Q33" s="15" t="s">
        <v>9</v>
      </c>
      <c r="R33" s="14" t="s">
        <v>7</v>
      </c>
      <c r="S33" s="2" t="s">
        <v>8</v>
      </c>
      <c r="T33" s="15" t="s">
        <v>9</v>
      </c>
      <c r="U33" s="14" t="s">
        <v>7</v>
      </c>
      <c r="V33" s="2" t="s">
        <v>8</v>
      </c>
      <c r="W33" s="15" t="s">
        <v>9</v>
      </c>
      <c r="X33" s="16"/>
      <c r="Y33" s="17"/>
      <c r="AA33" s="34"/>
    </row>
    <row r="34" spans="1:28" s="1" customFormat="1" ht="23.25" customHeight="1" x14ac:dyDescent="0.2">
      <c r="A34" s="3"/>
      <c r="B34" s="9" t="s">
        <v>12</v>
      </c>
      <c r="C34" s="57">
        <v>0</v>
      </c>
      <c r="D34" s="58">
        <v>0</v>
      </c>
      <c r="E34" s="59">
        <f t="shared" ref="E34:E55" si="17">D34+C34</f>
        <v>0</v>
      </c>
      <c r="F34" s="57">
        <v>0.10057006</v>
      </c>
      <c r="G34" s="58">
        <v>-1.4476290999999999</v>
      </c>
      <c r="H34" s="59">
        <f t="shared" ref="H34:H55" si="18">G34+F34</f>
        <v>-1.34705904</v>
      </c>
      <c r="I34" s="57">
        <v>0</v>
      </c>
      <c r="J34" s="58">
        <v>0</v>
      </c>
      <c r="K34" s="59">
        <f t="shared" ref="K34:K55" si="19">J34+I34</f>
        <v>0</v>
      </c>
      <c r="L34" s="57">
        <v>0.84936</v>
      </c>
      <c r="M34" s="58">
        <v>-0.19440000000000002</v>
      </c>
      <c r="N34" s="59">
        <f t="shared" ref="N34:N55" si="20">M34+L34</f>
        <v>0.65495999999999999</v>
      </c>
      <c r="O34" s="57">
        <v>4.5167637563025202</v>
      </c>
      <c r="P34" s="58">
        <v>-1.2814811999999998</v>
      </c>
      <c r="Q34" s="59">
        <f t="shared" ref="Q34:Q55" si="21">P34+O34</f>
        <v>3.2352825563025203</v>
      </c>
      <c r="R34" s="57">
        <v>1.3930521999999999</v>
      </c>
      <c r="S34" s="58">
        <v>-0.85202200000000006</v>
      </c>
      <c r="T34" s="59">
        <f t="shared" ref="T34:T55" si="22">S34+R34</f>
        <v>0.54103019999999979</v>
      </c>
      <c r="U34" s="57">
        <v>6.8597460163025197</v>
      </c>
      <c r="V34" s="58">
        <v>-3.7755322999999992</v>
      </c>
      <c r="W34" s="59">
        <f t="shared" ref="W34:W55" si="23">V34+U34</f>
        <v>3.0842137163025205</v>
      </c>
      <c r="X34" s="18"/>
      <c r="Y34" s="19"/>
      <c r="AA34" s="34"/>
    </row>
    <row r="35" spans="1:28" s="1" customFormat="1" ht="23.25" customHeight="1" x14ac:dyDescent="0.2">
      <c r="B35" s="9" t="s">
        <v>13</v>
      </c>
      <c r="C35" s="57">
        <v>0</v>
      </c>
      <c r="D35" s="58">
        <v>0</v>
      </c>
      <c r="E35" s="59">
        <f t="shared" si="17"/>
        <v>0</v>
      </c>
      <c r="F35" s="57">
        <v>1.8667101339829473</v>
      </c>
      <c r="G35" s="58">
        <v>-7.3175699999999996E-2</v>
      </c>
      <c r="H35" s="59">
        <f t="shared" si="18"/>
        <v>1.7935344339829473</v>
      </c>
      <c r="I35" s="57">
        <v>0</v>
      </c>
      <c r="J35" s="58">
        <v>0</v>
      </c>
      <c r="K35" s="59">
        <f t="shared" si="19"/>
        <v>0</v>
      </c>
      <c r="L35" s="57">
        <v>1.8298940000000001</v>
      </c>
      <c r="M35" s="58">
        <v>-0.15963854</v>
      </c>
      <c r="N35" s="59">
        <f t="shared" si="20"/>
        <v>1.6702554600000001</v>
      </c>
      <c r="O35" s="57">
        <v>1.7087929999999998</v>
      </c>
      <c r="P35" s="58">
        <v>-2.8108576000000003</v>
      </c>
      <c r="Q35" s="59">
        <f t="shared" si="21"/>
        <v>-1.1020646000000005</v>
      </c>
      <c r="R35" s="57">
        <v>2.3250782999999999</v>
      </c>
      <c r="S35" s="58">
        <v>-1.8566909999999999</v>
      </c>
      <c r="T35" s="59">
        <f t="shared" si="22"/>
        <v>0.46838730000000006</v>
      </c>
      <c r="U35" s="57">
        <v>7.7304754339829476</v>
      </c>
      <c r="V35" s="58">
        <v>-4.9003628400000006</v>
      </c>
      <c r="W35" s="59">
        <f t="shared" si="23"/>
        <v>2.830112593982947</v>
      </c>
      <c r="X35" s="18"/>
      <c r="Y35" s="19"/>
      <c r="AA35" s="34"/>
    </row>
    <row r="36" spans="1:28" s="1" customFormat="1" ht="23.25" customHeight="1" x14ac:dyDescent="0.2">
      <c r="B36" s="9" t="s">
        <v>14</v>
      </c>
      <c r="C36" s="57">
        <v>0</v>
      </c>
      <c r="D36" s="58">
        <v>0</v>
      </c>
      <c r="E36" s="59">
        <f t="shared" si="17"/>
        <v>0</v>
      </c>
      <c r="F36" s="57">
        <v>1.0256258999999999</v>
      </c>
      <c r="G36" s="58">
        <v>-0.14383889999999999</v>
      </c>
      <c r="H36" s="59">
        <f t="shared" si="18"/>
        <v>0.88178699999999988</v>
      </c>
      <c r="I36" s="57">
        <v>0</v>
      </c>
      <c r="J36" s="58">
        <v>0</v>
      </c>
      <c r="K36" s="59">
        <f t="shared" si="19"/>
        <v>0</v>
      </c>
      <c r="L36" s="57">
        <v>0.65950500000000001</v>
      </c>
      <c r="M36" s="58">
        <v>-0.98282749999999985</v>
      </c>
      <c r="N36" s="59">
        <f t="shared" si="20"/>
        <v>-0.32332249999999985</v>
      </c>
      <c r="O36" s="57">
        <v>9.3324597373047844</v>
      </c>
      <c r="P36" s="58">
        <v>-1.0372729999999999</v>
      </c>
      <c r="Q36" s="59">
        <f t="shared" si="21"/>
        <v>8.2951867373047854</v>
      </c>
      <c r="R36" s="57">
        <v>1.8316298700000002</v>
      </c>
      <c r="S36" s="58">
        <v>-4.3542352000000006</v>
      </c>
      <c r="T36" s="59">
        <f t="shared" si="22"/>
        <v>-2.5226053300000002</v>
      </c>
      <c r="U36" s="57">
        <v>12.849220507304786</v>
      </c>
      <c r="V36" s="58">
        <v>-6.5181746</v>
      </c>
      <c r="W36" s="59">
        <f t="shared" si="23"/>
        <v>6.3310459073047856</v>
      </c>
      <c r="X36" s="18"/>
      <c r="Y36" s="19"/>
      <c r="AA36" s="34"/>
    </row>
    <row r="37" spans="1:28" s="1" customFormat="1" ht="23.25" customHeight="1" x14ac:dyDescent="0.2">
      <c r="B37" s="9" t="s">
        <v>15</v>
      </c>
      <c r="C37" s="57">
        <v>0</v>
      </c>
      <c r="D37" s="58">
        <v>0</v>
      </c>
      <c r="E37" s="59">
        <f t="shared" si="17"/>
        <v>0</v>
      </c>
      <c r="F37" s="57">
        <v>5.0436599999999998E-2</v>
      </c>
      <c r="G37" s="58">
        <v>-0.23862929999999999</v>
      </c>
      <c r="H37" s="59">
        <f t="shared" si="18"/>
        <v>-0.18819269999999999</v>
      </c>
      <c r="I37" s="57">
        <v>0</v>
      </c>
      <c r="J37" s="58">
        <v>0</v>
      </c>
      <c r="K37" s="59">
        <f t="shared" si="19"/>
        <v>0</v>
      </c>
      <c r="L37" s="57">
        <v>1.3335569999999999</v>
      </c>
      <c r="M37" s="58">
        <v>-0.87592400000000004</v>
      </c>
      <c r="N37" s="59">
        <f t="shared" si="20"/>
        <v>0.45763299999999985</v>
      </c>
      <c r="O37" s="57">
        <v>0.51945399999999997</v>
      </c>
      <c r="P37" s="58">
        <v>-3.6898543000000004</v>
      </c>
      <c r="Q37" s="59">
        <f t="shared" si="21"/>
        <v>-3.1704003000000003</v>
      </c>
      <c r="R37" s="57">
        <v>8.056293329999999</v>
      </c>
      <c r="S37" s="58">
        <v>-1.0727302999999999</v>
      </c>
      <c r="T37" s="59">
        <f t="shared" si="22"/>
        <v>6.9835630299999991</v>
      </c>
      <c r="U37" s="57">
        <v>9.9597409299999988</v>
      </c>
      <c r="V37" s="58">
        <v>-5.8771379000000001</v>
      </c>
      <c r="W37" s="59">
        <f t="shared" si="23"/>
        <v>4.0826030299999987</v>
      </c>
      <c r="X37" s="18"/>
      <c r="Y37" s="19"/>
      <c r="AA37" s="34"/>
    </row>
    <row r="38" spans="1:28" s="1" customFormat="1" ht="23.25" customHeight="1" x14ac:dyDescent="0.2">
      <c r="B38" s="9" t="s">
        <v>16</v>
      </c>
      <c r="C38" s="57">
        <v>6.981088948787062E-2</v>
      </c>
      <c r="D38" s="58">
        <v>-0.14455199999999999</v>
      </c>
      <c r="E38" s="59">
        <f t="shared" si="17"/>
        <v>-7.4741110512129366E-2</v>
      </c>
      <c r="F38" s="57">
        <v>1.1187863900000001</v>
      </c>
      <c r="G38" s="58">
        <v>-4.3945749999999999E-2</v>
      </c>
      <c r="H38" s="59">
        <f t="shared" si="18"/>
        <v>1.0748406400000001</v>
      </c>
      <c r="I38" s="57">
        <v>0</v>
      </c>
      <c r="J38" s="58">
        <v>0</v>
      </c>
      <c r="K38" s="59">
        <f t="shared" si="19"/>
        <v>0</v>
      </c>
      <c r="L38" s="57">
        <v>0.56469799999999992</v>
      </c>
      <c r="M38" s="58">
        <v>-0.54336279999999992</v>
      </c>
      <c r="N38" s="59">
        <f t="shared" si="20"/>
        <v>2.1335199999999999E-2</v>
      </c>
      <c r="O38" s="57">
        <v>9.4111100000000003E-3</v>
      </c>
      <c r="P38" s="58">
        <v>-1.6904756000000001</v>
      </c>
      <c r="Q38" s="59">
        <f t="shared" si="21"/>
        <v>-1.68106449</v>
      </c>
      <c r="R38" s="57">
        <v>1.9955132999999998</v>
      </c>
      <c r="S38" s="58">
        <v>-0.69542029999999999</v>
      </c>
      <c r="T38" s="59">
        <f t="shared" si="22"/>
        <v>1.3000929999999999</v>
      </c>
      <c r="U38" s="57">
        <v>3.7582196894878708</v>
      </c>
      <c r="V38" s="58">
        <v>-3.1177564499999999</v>
      </c>
      <c r="W38" s="59">
        <f t="shared" si="23"/>
        <v>0.64046323948787087</v>
      </c>
      <c r="X38" s="18"/>
      <c r="Y38" s="19"/>
      <c r="AA38" s="34"/>
    </row>
    <row r="39" spans="1:28" s="1" customFormat="1" ht="23.25" customHeight="1" x14ac:dyDescent="0.2">
      <c r="B39" s="10" t="s">
        <v>17</v>
      </c>
      <c r="C39" s="57">
        <v>0.15</v>
      </c>
      <c r="D39" s="58">
        <v>0</v>
      </c>
      <c r="E39" s="59">
        <f t="shared" si="17"/>
        <v>0.15</v>
      </c>
      <c r="F39" s="57">
        <v>1.5398307</v>
      </c>
      <c r="G39" s="58">
        <v>-0.16257279999999999</v>
      </c>
      <c r="H39" s="59">
        <f t="shared" si="18"/>
        <v>1.3772579</v>
      </c>
      <c r="I39" s="57">
        <v>0</v>
      </c>
      <c r="J39" s="58">
        <v>0</v>
      </c>
      <c r="K39" s="59">
        <f t="shared" si="19"/>
        <v>0</v>
      </c>
      <c r="L39" s="57">
        <v>0.40249569999999996</v>
      </c>
      <c r="M39" s="58">
        <v>-0.47074715</v>
      </c>
      <c r="N39" s="59">
        <f t="shared" si="20"/>
        <v>-6.8251450000000047E-2</v>
      </c>
      <c r="O39" s="57">
        <v>2.6717089999999999</v>
      </c>
      <c r="P39" s="58">
        <v>-1.0591723</v>
      </c>
      <c r="Q39" s="59">
        <f t="shared" si="21"/>
        <v>1.6125366999999999</v>
      </c>
      <c r="R39" s="57">
        <v>7.7080201000000006</v>
      </c>
      <c r="S39" s="58">
        <v>-1.5372975999999998</v>
      </c>
      <c r="T39" s="59">
        <f t="shared" si="22"/>
        <v>6.170722500000001</v>
      </c>
      <c r="U39" s="57">
        <v>12.4720555</v>
      </c>
      <c r="V39" s="58">
        <v>-3.2297898499999995</v>
      </c>
      <c r="W39" s="59">
        <f t="shared" si="23"/>
        <v>9.2422656500000002</v>
      </c>
      <c r="X39" s="18"/>
      <c r="Y39" s="19"/>
      <c r="AA39" s="34"/>
    </row>
    <row r="40" spans="1:28" s="1" customFormat="1" ht="23.25" customHeight="1" x14ac:dyDescent="0.2">
      <c r="B40" s="10" t="s">
        <v>18</v>
      </c>
      <c r="C40" s="57">
        <v>0.38190000000000002</v>
      </c>
      <c r="D40" s="58">
        <v>-0.215168</v>
      </c>
      <c r="E40" s="59">
        <f t="shared" si="17"/>
        <v>0.16673200000000002</v>
      </c>
      <c r="F40" s="57">
        <v>4.5304645660170522</v>
      </c>
      <c r="G40" s="58">
        <v>-2.2446218999999998</v>
      </c>
      <c r="H40" s="59">
        <f t="shared" si="18"/>
        <v>2.2858426660170523</v>
      </c>
      <c r="I40" s="57">
        <v>0</v>
      </c>
      <c r="J40" s="58">
        <v>0</v>
      </c>
      <c r="K40" s="59">
        <f t="shared" si="19"/>
        <v>0</v>
      </c>
      <c r="L40" s="57">
        <v>1.1467144999999999</v>
      </c>
      <c r="M40" s="58">
        <v>-1.7335908999999998</v>
      </c>
      <c r="N40" s="59">
        <f t="shared" si="20"/>
        <v>-0.58687639999999996</v>
      </c>
      <c r="O40" s="57">
        <v>2.3922755699999998</v>
      </c>
      <c r="P40" s="58">
        <v>-7.1524400000000002E-2</v>
      </c>
      <c r="Q40" s="59">
        <f t="shared" si="21"/>
        <v>2.3207511699999999</v>
      </c>
      <c r="R40" s="57">
        <v>10.2493201</v>
      </c>
      <c r="S40" s="58">
        <v>-3.2611810000000001</v>
      </c>
      <c r="T40" s="59">
        <f t="shared" si="22"/>
        <v>6.9881390999999997</v>
      </c>
      <c r="U40" s="57">
        <v>18.700674736017049</v>
      </c>
      <c r="V40" s="58">
        <v>-7.5260861999999999</v>
      </c>
      <c r="W40" s="59">
        <f t="shared" si="23"/>
        <v>11.174588536017049</v>
      </c>
      <c r="X40" s="18"/>
      <c r="Y40" s="19"/>
      <c r="AA40" s="34"/>
    </row>
    <row r="41" spans="1:28" s="1" customFormat="1" ht="23.25" customHeight="1" x14ac:dyDescent="0.2">
      <c r="B41" s="10" t="s">
        <v>19</v>
      </c>
      <c r="C41" s="57">
        <v>0</v>
      </c>
      <c r="D41" s="58">
        <v>-0.16435</v>
      </c>
      <c r="E41" s="59">
        <f t="shared" si="17"/>
        <v>-0.16435</v>
      </c>
      <c r="F41" s="57">
        <v>0.85823379</v>
      </c>
      <c r="G41" s="58">
        <v>-0.60696963999999998</v>
      </c>
      <c r="H41" s="59">
        <f t="shared" si="18"/>
        <v>0.25126415000000002</v>
      </c>
      <c r="I41" s="57">
        <v>0</v>
      </c>
      <c r="J41" s="58">
        <v>0</v>
      </c>
      <c r="K41" s="59">
        <f t="shared" si="19"/>
        <v>0</v>
      </c>
      <c r="L41" s="57">
        <v>2.0367062000000002</v>
      </c>
      <c r="M41" s="58">
        <v>-0.26619029999999999</v>
      </c>
      <c r="N41" s="59">
        <f t="shared" si="20"/>
        <v>1.7705159000000004</v>
      </c>
      <c r="O41" s="57">
        <v>1.7817820561622792</v>
      </c>
      <c r="P41" s="58">
        <v>-0.20249220000000001</v>
      </c>
      <c r="Q41" s="59">
        <f t="shared" si="21"/>
        <v>1.5792898561622792</v>
      </c>
      <c r="R41" s="57">
        <v>8.1975918857142851</v>
      </c>
      <c r="S41" s="58">
        <v>-2.0483816999999997</v>
      </c>
      <c r="T41" s="59">
        <f t="shared" si="22"/>
        <v>6.1492101857142849</v>
      </c>
      <c r="U41" s="57">
        <v>12.874313931876564</v>
      </c>
      <c r="V41" s="58">
        <v>-3.2883838399999998</v>
      </c>
      <c r="W41" s="59">
        <f t="shared" si="23"/>
        <v>9.5859300918765644</v>
      </c>
      <c r="X41" s="18"/>
      <c r="Y41" s="19"/>
      <c r="AA41" s="34"/>
    </row>
    <row r="42" spans="1:28" s="1" customFormat="1" ht="23.25" customHeight="1" x14ac:dyDescent="0.2">
      <c r="B42" s="10" t="s">
        <v>20</v>
      </c>
      <c r="C42" s="57">
        <v>0.1624317854870109</v>
      </c>
      <c r="D42" s="58">
        <v>0</v>
      </c>
      <c r="E42" s="59">
        <f t="shared" si="17"/>
        <v>0.1624317854870109</v>
      </c>
      <c r="F42" s="57">
        <v>1.2965351231600002</v>
      </c>
      <c r="G42" s="58">
        <v>-0.18062229220000001</v>
      </c>
      <c r="H42" s="59">
        <f t="shared" si="18"/>
        <v>1.1159128309600002</v>
      </c>
      <c r="I42" s="57">
        <v>0</v>
      </c>
      <c r="J42" s="58">
        <v>0</v>
      </c>
      <c r="K42" s="59">
        <f t="shared" si="19"/>
        <v>0</v>
      </c>
      <c r="L42" s="57">
        <v>0.33778145320000003</v>
      </c>
      <c r="M42" s="58">
        <v>-0.8436380280000001</v>
      </c>
      <c r="N42" s="59">
        <f t="shared" si="20"/>
        <v>-0.50585657480000012</v>
      </c>
      <c r="O42" s="57">
        <v>3.0335630567748821</v>
      </c>
      <c r="P42" s="58">
        <v>-1.058545555</v>
      </c>
      <c r="Q42" s="59">
        <f t="shared" si="21"/>
        <v>1.9750175017748821</v>
      </c>
      <c r="R42" s="57">
        <v>1.4695147563448814</v>
      </c>
      <c r="S42" s="58">
        <v>-0.54471157866666664</v>
      </c>
      <c r="T42" s="59">
        <f t="shared" si="22"/>
        <v>0.92480317767821474</v>
      </c>
      <c r="U42" s="57">
        <v>6.2998261749667748</v>
      </c>
      <c r="V42" s="58">
        <v>-2.6275174538666666</v>
      </c>
      <c r="W42" s="59">
        <f t="shared" si="23"/>
        <v>3.6723087211001082</v>
      </c>
      <c r="X42" s="18"/>
      <c r="Y42" s="19"/>
      <c r="AA42" s="34"/>
    </row>
    <row r="43" spans="1:28" s="1" customFormat="1" ht="23.25" customHeight="1" x14ac:dyDescent="0.25">
      <c r="B43" s="10" t="s">
        <v>21</v>
      </c>
      <c r="C43" s="57">
        <v>0.61780059337615967</v>
      </c>
      <c r="D43" s="58">
        <v>-0.30580899491906161</v>
      </c>
      <c r="E43" s="59">
        <f t="shared" si="17"/>
        <v>0.31199159845709806</v>
      </c>
      <c r="F43" s="57">
        <v>0.10803732182830571</v>
      </c>
      <c r="G43" s="58">
        <v>-0.8580140951089561</v>
      </c>
      <c r="H43" s="59">
        <f t="shared" si="18"/>
        <v>-0.74997677328065038</v>
      </c>
      <c r="I43" s="57">
        <v>0</v>
      </c>
      <c r="J43" s="58">
        <v>0</v>
      </c>
      <c r="K43" s="59">
        <f t="shared" si="19"/>
        <v>0</v>
      </c>
      <c r="L43" s="57">
        <v>1.284000039100647</v>
      </c>
      <c r="M43" s="58">
        <v>-9.08999964594841E-2</v>
      </c>
      <c r="N43" s="59">
        <f t="shared" si="20"/>
        <v>1.1931000426411629</v>
      </c>
      <c r="O43" s="57">
        <v>1.5245956517755985</v>
      </c>
      <c r="P43" s="58">
        <v>-0.24642631830647588</v>
      </c>
      <c r="Q43" s="59">
        <f t="shared" si="21"/>
        <v>1.2781693334691226</v>
      </c>
      <c r="R43" s="57">
        <v>1.074906587600708</v>
      </c>
      <c r="S43" s="58">
        <v>-2.1322167487815022</v>
      </c>
      <c r="T43" s="59">
        <f t="shared" si="22"/>
        <v>-1.0573101611807942</v>
      </c>
      <c r="U43" s="57">
        <v>4.6093401936814189</v>
      </c>
      <c r="V43" s="58">
        <v>-3.63336615357548</v>
      </c>
      <c r="W43" s="59">
        <f>V43+U43</f>
        <v>0.97597404010593891</v>
      </c>
      <c r="X43" s="18"/>
      <c r="Y43" s="55"/>
      <c r="Z43" s="55"/>
      <c r="AA43" s="44"/>
      <c r="AB43" s="44"/>
    </row>
    <row r="44" spans="1:28" s="1" customFormat="1" ht="23.25" customHeight="1" x14ac:dyDescent="0.25">
      <c r="B44" s="10" t="s">
        <v>22</v>
      </c>
      <c r="C44" s="57">
        <v>0</v>
      </c>
      <c r="D44" s="58">
        <v>0</v>
      </c>
      <c r="E44" s="59">
        <f t="shared" si="17"/>
        <v>0</v>
      </c>
      <c r="F44" s="57">
        <v>0</v>
      </c>
      <c r="G44" s="58">
        <v>-0.14149131067097187</v>
      </c>
      <c r="H44" s="59">
        <f t="shared" si="18"/>
        <v>-0.14149131067097187</v>
      </c>
      <c r="I44" s="57">
        <v>0</v>
      </c>
      <c r="J44" s="58">
        <v>0</v>
      </c>
      <c r="K44" s="59">
        <f t="shared" si="19"/>
        <v>0</v>
      </c>
      <c r="L44" s="57">
        <v>0.29752251505851751</v>
      </c>
      <c r="M44" s="58">
        <v>-0.52491783420555294</v>
      </c>
      <c r="N44" s="59">
        <f t="shared" si="20"/>
        <v>-0.22739531914703542</v>
      </c>
      <c r="O44" s="57">
        <v>2.1234935373067856</v>
      </c>
      <c r="P44" s="58">
        <v>0</v>
      </c>
      <c r="Q44" s="59">
        <f t="shared" si="21"/>
        <v>2.1234935373067856</v>
      </c>
      <c r="R44" s="57">
        <v>0.29711070656776428</v>
      </c>
      <c r="S44" s="58">
        <v>-1.6705734580755238</v>
      </c>
      <c r="T44" s="59">
        <f t="shared" si="22"/>
        <v>-1.3734627515077595</v>
      </c>
      <c r="U44" s="57">
        <v>2.7181267589330673</v>
      </c>
      <c r="V44" s="58">
        <v>-2.3369826029520486</v>
      </c>
      <c r="W44" s="59">
        <f t="shared" si="23"/>
        <v>0.3811441559810187</v>
      </c>
      <c r="X44" s="18"/>
      <c r="Y44" s="55"/>
      <c r="Z44" s="55"/>
      <c r="AA44" s="44"/>
      <c r="AB44" s="44"/>
    </row>
    <row r="45" spans="1:28" s="4" customFormat="1" ht="23.25" customHeight="1" x14ac:dyDescent="0.25">
      <c r="A45" s="34"/>
      <c r="B45" s="10" t="s">
        <v>23</v>
      </c>
      <c r="C45" s="57">
        <v>0</v>
      </c>
      <c r="D45" s="58">
        <v>-3.7958999164402481E-3</v>
      </c>
      <c r="E45" s="59">
        <f t="shared" si="17"/>
        <v>-3.7958999164402481E-3</v>
      </c>
      <c r="F45" s="57">
        <v>0.93508528172969818</v>
      </c>
      <c r="G45" s="58">
        <v>-3.0147469602525238E-2</v>
      </c>
      <c r="H45" s="59">
        <f t="shared" si="18"/>
        <v>0.90493781212717295</v>
      </c>
      <c r="I45" s="57">
        <v>0</v>
      </c>
      <c r="J45" s="58">
        <v>0</v>
      </c>
      <c r="K45" s="59">
        <f t="shared" si="19"/>
        <v>0</v>
      </c>
      <c r="L45" s="57">
        <v>0.49619903982575264</v>
      </c>
      <c r="M45" s="58">
        <v>-0.21249999105930331</v>
      </c>
      <c r="N45" s="59">
        <f t="shared" si="20"/>
        <v>0.28369904876644936</v>
      </c>
      <c r="O45" s="57">
        <v>0.41264800727367401</v>
      </c>
      <c r="P45" s="58">
        <v>-0.35449790954589838</v>
      </c>
      <c r="Q45" s="59">
        <f t="shared" si="21"/>
        <v>5.8150097727775629E-2</v>
      </c>
      <c r="R45" s="57">
        <v>0.4600050151348114</v>
      </c>
      <c r="S45" s="58">
        <v>-1.4543251418508589</v>
      </c>
      <c r="T45" s="59">
        <f t="shared" si="22"/>
        <v>-0.99432012671604753</v>
      </c>
      <c r="U45" s="57">
        <v>2.3039373439639363</v>
      </c>
      <c r="V45" s="58">
        <v>-2.0552664119750261</v>
      </c>
      <c r="W45" s="59">
        <f t="shared" si="23"/>
        <v>0.24867093198891022</v>
      </c>
      <c r="X45" s="18"/>
      <c r="Y45" s="55"/>
      <c r="Z45" s="55"/>
      <c r="AA45" s="44"/>
      <c r="AB45" s="44"/>
    </row>
    <row r="46" spans="1:28" s="4" customFormat="1" ht="23.25" customHeight="1" x14ac:dyDescent="0.25">
      <c r="B46" s="10" t="s">
        <v>24</v>
      </c>
      <c r="C46" s="57">
        <v>0.32257288694381708</v>
      </c>
      <c r="D46" s="58">
        <v>-4.9699999392032623E-2</v>
      </c>
      <c r="E46" s="59">
        <f t="shared" si="17"/>
        <v>0.27287288755178446</v>
      </c>
      <c r="F46" s="57">
        <v>2.0496284142136574</v>
      </c>
      <c r="G46" s="58">
        <v>-1.8231283500790596</v>
      </c>
      <c r="H46" s="59">
        <f t="shared" si="18"/>
        <v>0.22650006413459778</v>
      </c>
      <c r="I46" s="57">
        <v>0.17849999999999999</v>
      </c>
      <c r="J46" s="58">
        <v>0</v>
      </c>
      <c r="K46" s="59">
        <f t="shared" si="19"/>
        <v>0.17849999999999999</v>
      </c>
      <c r="L46" s="57">
        <v>0.37171939938370857</v>
      </c>
      <c r="M46" s="58">
        <v>0</v>
      </c>
      <c r="N46" s="59">
        <f t="shared" si="20"/>
        <v>0.37171939938370857</v>
      </c>
      <c r="O46" s="57">
        <v>8.1114999204874039</v>
      </c>
      <c r="P46" s="58">
        <v>-9.0727778226137161</v>
      </c>
      <c r="Q46" s="59">
        <f t="shared" si="21"/>
        <v>-0.96127790212631226</v>
      </c>
      <c r="R46" s="57">
        <v>4.6457999050617218</v>
      </c>
      <c r="S46" s="58">
        <v>-0.90181171894073486</v>
      </c>
      <c r="T46" s="59">
        <f t="shared" si="22"/>
        <v>3.7439881861209869</v>
      </c>
      <c r="U46" s="57">
        <v>15.679820524445221</v>
      </c>
      <c r="V46" s="58">
        <v>-11.847417891025543</v>
      </c>
      <c r="W46" s="59">
        <f t="shared" si="23"/>
        <v>3.8324026334196777</v>
      </c>
      <c r="X46" s="18"/>
      <c r="Y46" s="55"/>
      <c r="Z46" s="55"/>
      <c r="AA46" s="44"/>
      <c r="AB46" s="44"/>
    </row>
    <row r="47" spans="1:28" s="1" customFormat="1" ht="23.25" customHeight="1" x14ac:dyDescent="0.25">
      <c r="B47" s="10" t="s">
        <v>25</v>
      </c>
      <c r="C47" s="57">
        <v>7.7437322274881523E-2</v>
      </c>
      <c r="D47" s="58">
        <v>-0.27799999713897711</v>
      </c>
      <c r="E47" s="59">
        <f t="shared" si="17"/>
        <v>-0.20056267486409557</v>
      </c>
      <c r="F47" s="57">
        <v>0.52520000736694783</v>
      </c>
      <c r="G47" s="58">
        <v>-5.6244053426176306</v>
      </c>
      <c r="H47" s="59">
        <f t="shared" si="18"/>
        <v>-5.0992053352506828</v>
      </c>
      <c r="I47" s="57">
        <v>0</v>
      </c>
      <c r="J47" s="58">
        <v>0</v>
      </c>
      <c r="K47" s="59">
        <f t="shared" si="19"/>
        <v>0</v>
      </c>
      <c r="L47" s="57">
        <v>0.30299998819828028</v>
      </c>
      <c r="M47" s="58">
        <v>0</v>
      </c>
      <c r="N47" s="59">
        <f t="shared" si="20"/>
        <v>0.30299998819828028</v>
      </c>
      <c r="O47" s="57">
        <v>3.0215372998873775</v>
      </c>
      <c r="P47" s="58">
        <v>-3.4970000237226482</v>
      </c>
      <c r="Q47" s="59">
        <f t="shared" si="21"/>
        <v>-0.47546272383527066</v>
      </c>
      <c r="R47" s="57">
        <v>4.0444373299042766</v>
      </c>
      <c r="S47" s="58">
        <v>-0.1066000014543533</v>
      </c>
      <c r="T47" s="59">
        <f t="shared" si="22"/>
        <v>3.9378373284499233</v>
      </c>
      <c r="U47" s="57">
        <v>7.9716119476317635</v>
      </c>
      <c r="V47" s="58">
        <v>-9.5060053649336087</v>
      </c>
      <c r="W47" s="59">
        <f t="shared" si="23"/>
        <v>-1.5343934173018452</v>
      </c>
      <c r="X47" s="18"/>
      <c r="Y47" s="55"/>
      <c r="Z47" s="55"/>
      <c r="AA47" s="44"/>
      <c r="AB47" s="44"/>
    </row>
    <row r="48" spans="1:28" s="1" customFormat="1" ht="24" customHeight="1" x14ac:dyDescent="0.25">
      <c r="B48" s="10" t="s">
        <v>26</v>
      </c>
      <c r="C48" s="57">
        <v>0</v>
      </c>
      <c r="D48" s="58">
        <v>-8.8199999183416367E-2</v>
      </c>
      <c r="E48" s="59">
        <f t="shared" si="17"/>
        <v>-8.8199999183416367E-2</v>
      </c>
      <c r="F48" s="57">
        <v>0.72800000756978989</v>
      </c>
      <c r="G48" s="58">
        <v>-1.5970000401139259</v>
      </c>
      <c r="H48" s="59">
        <f t="shared" si="18"/>
        <v>-0.86900003254413605</v>
      </c>
      <c r="I48" s="57">
        <v>0</v>
      </c>
      <c r="J48" s="58">
        <v>0</v>
      </c>
      <c r="K48" s="59">
        <f t="shared" si="19"/>
        <v>0</v>
      </c>
      <c r="L48" s="57">
        <v>0.13300000131130221</v>
      </c>
      <c r="M48" s="58">
        <v>-0.29199999570846558</v>
      </c>
      <c r="N48" s="59">
        <f t="shared" si="20"/>
        <v>-0.15899999439716336</v>
      </c>
      <c r="O48" s="57">
        <v>4.1309699490666389</v>
      </c>
      <c r="P48" s="58">
        <v>-0.19900000467896467</v>
      </c>
      <c r="Q48" s="59">
        <f t="shared" si="21"/>
        <v>3.9319699443876743</v>
      </c>
      <c r="R48" s="57">
        <v>0.34000000357627858</v>
      </c>
      <c r="S48" s="58">
        <v>-1.1329000294208527</v>
      </c>
      <c r="T48" s="59">
        <f t="shared" si="22"/>
        <v>-0.79290002584457409</v>
      </c>
      <c r="U48" s="57">
        <v>5.3319699615240097</v>
      </c>
      <c r="V48" s="58">
        <v>-3.3091000691056252</v>
      </c>
      <c r="W48" s="59">
        <f t="shared" si="23"/>
        <v>2.0228698924183846</v>
      </c>
      <c r="X48" s="18"/>
      <c r="Y48" s="55"/>
      <c r="Z48" s="55"/>
      <c r="AA48" s="44"/>
      <c r="AB48" s="44"/>
    </row>
    <row r="49" spans="2:28" s="5" customFormat="1" ht="23.25" customHeight="1" x14ac:dyDescent="0.25">
      <c r="B49" s="11" t="s">
        <v>27</v>
      </c>
      <c r="C49" s="57">
        <v>0</v>
      </c>
      <c r="D49" s="58">
        <v>0</v>
      </c>
      <c r="E49" s="59">
        <f t="shared" si="17"/>
        <v>0</v>
      </c>
      <c r="F49" s="57">
        <v>0.5339999943971635</v>
      </c>
      <c r="G49" s="58">
        <v>-0.19199999887496227</v>
      </c>
      <c r="H49" s="59">
        <f t="shared" si="18"/>
        <v>0.34199999552220123</v>
      </c>
      <c r="I49" s="57">
        <v>0</v>
      </c>
      <c r="J49" s="58">
        <v>0</v>
      </c>
      <c r="K49" s="59">
        <f t="shared" si="19"/>
        <v>0</v>
      </c>
      <c r="L49" s="57">
        <v>0.4331000000238418</v>
      </c>
      <c r="M49" s="58">
        <v>-8.999999612569809E-3</v>
      </c>
      <c r="N49" s="59">
        <f t="shared" si="20"/>
        <v>0.42410000041127199</v>
      </c>
      <c r="O49" s="57">
        <v>3.9665000811219215</v>
      </c>
      <c r="P49" s="58">
        <v>-0.34700000286102289</v>
      </c>
      <c r="Q49" s="59">
        <f t="shared" si="21"/>
        <v>3.6195000782608986</v>
      </c>
      <c r="R49" s="57">
        <v>0.8875107616186142</v>
      </c>
      <c r="S49" s="58">
        <v>-6.8639998435974121</v>
      </c>
      <c r="T49" s="59">
        <f t="shared" si="22"/>
        <v>-5.9764890819787979</v>
      </c>
      <c r="U49" s="57">
        <v>5.821110837161541</v>
      </c>
      <c r="V49" s="58">
        <v>-7.4119998449459672</v>
      </c>
      <c r="W49" s="59">
        <f t="shared" si="23"/>
        <v>-1.5908890077844262</v>
      </c>
      <c r="X49" s="18"/>
      <c r="Y49" s="55"/>
      <c r="Z49" s="55"/>
      <c r="AA49" s="44"/>
      <c r="AB49" s="44"/>
    </row>
    <row r="50" spans="2:28" ht="23.25" customHeight="1" x14ac:dyDescent="0.25">
      <c r="B50" s="11" t="s">
        <v>28</v>
      </c>
      <c r="C50" s="57">
        <v>8.0000003799796104E-3</v>
      </c>
      <c r="D50" s="58">
        <v>-0.38699999451637268</v>
      </c>
      <c r="E50" s="59">
        <f t="shared" si="17"/>
        <v>-0.37899999413639307</v>
      </c>
      <c r="F50" s="57">
        <v>0.47000000625848776</v>
      </c>
      <c r="G50" s="58">
        <v>-0.32500000670552254</v>
      </c>
      <c r="H50" s="59">
        <f t="shared" si="18"/>
        <v>0.14499999955296522</v>
      </c>
      <c r="I50" s="57">
        <v>0</v>
      </c>
      <c r="J50" s="58">
        <v>0</v>
      </c>
      <c r="K50" s="59">
        <f t="shared" si="19"/>
        <v>0</v>
      </c>
      <c r="L50" s="57">
        <v>0.44999998807907099</v>
      </c>
      <c r="M50" s="58">
        <v>-0.1070000007748604</v>
      </c>
      <c r="N50" s="59">
        <f t="shared" si="20"/>
        <v>0.34299998730421061</v>
      </c>
      <c r="O50" s="57">
        <v>2.4939999282360081</v>
      </c>
      <c r="P50" s="58">
        <v>-0.61800000071525585</v>
      </c>
      <c r="Q50" s="59">
        <f t="shared" si="21"/>
        <v>1.8759999275207524</v>
      </c>
      <c r="R50" s="57">
        <v>7.982999823987484</v>
      </c>
      <c r="S50" s="58">
        <v>0</v>
      </c>
      <c r="T50" s="59">
        <f t="shared" si="22"/>
        <v>7.982999823987484</v>
      </c>
      <c r="U50" s="57">
        <v>11.40499974694103</v>
      </c>
      <c r="V50" s="58">
        <v>-1.4370000027120113</v>
      </c>
      <c r="W50" s="59">
        <f t="shared" si="23"/>
        <v>9.9679997442290187</v>
      </c>
      <c r="X50" s="18"/>
      <c r="Y50" s="55"/>
      <c r="Z50" s="55"/>
      <c r="AA50" s="44"/>
      <c r="AB50" s="44"/>
    </row>
    <row r="51" spans="2:28" ht="23.25" customHeight="1" x14ac:dyDescent="0.25">
      <c r="B51" s="11" t="s">
        <v>29</v>
      </c>
      <c r="C51" s="57">
        <v>0.38699999451637268</v>
      </c>
      <c r="D51" s="58">
        <v>0</v>
      </c>
      <c r="E51" s="59">
        <f t="shared" si="17"/>
        <v>0.38699999451637268</v>
      </c>
      <c r="F51" s="57">
        <v>1.2681200131773949</v>
      </c>
      <c r="G51" s="58">
        <v>-1.3000000268220901E-2</v>
      </c>
      <c r="H51" s="59">
        <f t="shared" si="18"/>
        <v>1.255120012909174</v>
      </c>
      <c r="I51" s="57">
        <v>0</v>
      </c>
      <c r="J51" s="58">
        <v>0</v>
      </c>
      <c r="K51" s="59">
        <f t="shared" si="19"/>
        <v>0</v>
      </c>
      <c r="L51" s="57">
        <v>0.44299998879432678</v>
      </c>
      <c r="M51" s="58">
        <v>-1.2169999871402979</v>
      </c>
      <c r="N51" s="59">
        <f t="shared" si="20"/>
        <v>-0.77399999834597111</v>
      </c>
      <c r="O51" s="57">
        <v>9.1537970453500748</v>
      </c>
      <c r="P51" s="58">
        <v>-5.6710000708699235</v>
      </c>
      <c r="Q51" s="59">
        <f t="shared" si="21"/>
        <v>3.4827969744801512</v>
      </c>
      <c r="R51" s="57">
        <v>0.23000000417232511</v>
      </c>
      <c r="S51" s="58">
        <v>-1.0349999964237213</v>
      </c>
      <c r="T51" s="59">
        <f t="shared" si="22"/>
        <v>-0.80499999225139618</v>
      </c>
      <c r="U51" s="57">
        <v>11.481917046010494</v>
      </c>
      <c r="V51" s="58">
        <v>-7.9360000547021636</v>
      </c>
      <c r="W51" s="59">
        <f t="shared" si="23"/>
        <v>3.5459169913083306</v>
      </c>
      <c r="X51" s="18"/>
      <c r="Y51" s="55"/>
      <c r="Z51" s="55"/>
      <c r="AA51" s="44"/>
      <c r="AB51" s="44"/>
    </row>
    <row r="52" spans="2:28" ht="23.25" customHeight="1" x14ac:dyDescent="0.25">
      <c r="B52" s="11" t="s">
        <v>30</v>
      </c>
      <c r="C52" s="57">
        <v>0</v>
      </c>
      <c r="D52" s="58">
        <v>-0.1167000010609627</v>
      </c>
      <c r="E52" s="59">
        <f t="shared" si="17"/>
        <v>-0.1167000010609627</v>
      </c>
      <c r="F52" s="57">
        <v>0</v>
      </c>
      <c r="G52" s="58">
        <v>-7.8999999910593033E-2</v>
      </c>
      <c r="H52" s="59">
        <f t="shared" si="18"/>
        <v>-7.8999999910593033E-2</v>
      </c>
      <c r="I52" s="57">
        <v>0</v>
      </c>
      <c r="J52" s="58">
        <v>0</v>
      </c>
      <c r="K52" s="59">
        <f t="shared" si="19"/>
        <v>0</v>
      </c>
      <c r="L52" s="57">
        <v>0.44999998807907099</v>
      </c>
      <c r="M52" s="58">
        <v>-0.11569999903440475</v>
      </c>
      <c r="N52" s="59">
        <f t="shared" si="20"/>
        <v>0.33429998904466623</v>
      </c>
      <c r="O52" s="57">
        <v>0.24599999934434891</v>
      </c>
      <c r="P52" s="58">
        <v>-7.8000001609325395E-2</v>
      </c>
      <c r="Q52" s="59">
        <f t="shared" si="21"/>
        <v>0.1679999977350235</v>
      </c>
      <c r="R52" s="57">
        <v>1.601000040769577</v>
      </c>
      <c r="S52" s="58">
        <v>0</v>
      </c>
      <c r="T52" s="59">
        <f t="shared" si="22"/>
        <v>1.601000040769577</v>
      </c>
      <c r="U52" s="57">
        <v>2.297000028192997</v>
      </c>
      <c r="V52" s="58">
        <v>-0.38940000161528587</v>
      </c>
      <c r="W52" s="59">
        <f t="shared" si="23"/>
        <v>1.9076000265777111</v>
      </c>
      <c r="X52" s="20"/>
      <c r="Y52" s="55"/>
      <c r="Z52" s="55"/>
      <c r="AB52" s="44"/>
    </row>
    <row r="53" spans="2:28" ht="23.25" customHeight="1" x14ac:dyDescent="0.25">
      <c r="B53" s="11" t="s">
        <v>31</v>
      </c>
      <c r="C53" s="57">
        <v>0</v>
      </c>
      <c r="D53" s="58">
        <v>0</v>
      </c>
      <c r="E53" s="59">
        <f t="shared" si="17"/>
        <v>0</v>
      </c>
      <c r="F53" s="57">
        <v>0</v>
      </c>
      <c r="G53" s="58">
        <v>-0.44420000538229942</v>
      </c>
      <c r="H53" s="59">
        <f t="shared" si="18"/>
        <v>-0.44420000538229942</v>
      </c>
      <c r="I53" s="57">
        <v>0</v>
      </c>
      <c r="J53" s="58">
        <v>0</v>
      </c>
      <c r="K53" s="59">
        <f t="shared" si="19"/>
        <v>0</v>
      </c>
      <c r="L53" s="57">
        <v>0.14000000059604639</v>
      </c>
      <c r="M53" s="58">
        <v>-0.41980000957846647</v>
      </c>
      <c r="N53" s="59">
        <f t="shared" si="20"/>
        <v>-0.27980000898242008</v>
      </c>
      <c r="O53" s="57">
        <v>2.7200000584125519</v>
      </c>
      <c r="P53" s="58">
        <v>-1.4259999990463257</v>
      </c>
      <c r="Q53" s="59">
        <f t="shared" si="21"/>
        <v>1.2940000593662262</v>
      </c>
      <c r="R53" s="57">
        <v>15.087999880313873</v>
      </c>
      <c r="S53" s="58">
        <v>-1.204000040888786E-2</v>
      </c>
      <c r="T53" s="59">
        <f t="shared" si="22"/>
        <v>15.075959879904985</v>
      </c>
      <c r="U53" s="57">
        <v>17.947999939322472</v>
      </c>
      <c r="V53" s="58">
        <v>-2.3020400144159794</v>
      </c>
      <c r="W53" s="59">
        <f t="shared" si="23"/>
        <v>15.645959924906492</v>
      </c>
      <c r="X53" s="20"/>
      <c r="Y53" s="55"/>
      <c r="Z53" s="55"/>
      <c r="AB53" s="44"/>
    </row>
    <row r="54" spans="2:28" ht="23.25" customHeight="1" x14ac:dyDescent="0.25">
      <c r="B54" s="11" t="s">
        <v>39</v>
      </c>
      <c r="C54" s="57">
        <v>0.17100000381469729</v>
      </c>
      <c r="D54" s="58">
        <v>0</v>
      </c>
      <c r="E54" s="59">
        <f t="shared" si="17"/>
        <v>0.17100000381469729</v>
      </c>
      <c r="F54" s="57">
        <v>1.6930000856518749E-2</v>
      </c>
      <c r="G54" s="58">
        <v>-2.7899999171495441E-2</v>
      </c>
      <c r="H54" s="59">
        <f t="shared" si="18"/>
        <v>-1.0969998314976692E-2</v>
      </c>
      <c r="I54" s="57">
        <v>0</v>
      </c>
      <c r="J54" s="58">
        <v>0</v>
      </c>
      <c r="K54" s="59">
        <f t="shared" si="19"/>
        <v>0</v>
      </c>
      <c r="L54" s="57">
        <v>0.15606999397277829</v>
      </c>
      <c r="M54" s="58">
        <v>-12.143000280897828</v>
      </c>
      <c r="N54" s="59">
        <f t="shared" si="20"/>
        <v>-11.98693028692505</v>
      </c>
      <c r="O54" s="57">
        <v>0.23970000445842746</v>
      </c>
      <c r="P54" s="58">
        <v>-0.66499999165534984</v>
      </c>
      <c r="Q54" s="59">
        <f t="shared" si="21"/>
        <v>-0.42529998719692241</v>
      </c>
      <c r="R54" s="57">
        <v>1.0649999976158142</v>
      </c>
      <c r="S54" s="58">
        <v>0</v>
      </c>
      <c r="T54" s="59">
        <f t="shared" si="22"/>
        <v>1.0649999976158142</v>
      </c>
      <c r="U54" s="57">
        <v>1.648700000718236</v>
      </c>
      <c r="V54" s="58">
        <v>-12.835900271724674</v>
      </c>
      <c r="W54" s="59">
        <f t="shared" si="23"/>
        <v>-11.187200271006438</v>
      </c>
      <c r="X54" s="20"/>
      <c r="Y54" s="55"/>
      <c r="Z54" s="55"/>
      <c r="AB54" s="44"/>
    </row>
    <row r="55" spans="2:28" ht="23.25" customHeight="1" thickBot="1" x14ac:dyDescent="0.3">
      <c r="B55" s="11" t="s">
        <v>43</v>
      </c>
      <c r="C55" s="57">
        <v>0</v>
      </c>
      <c r="D55" s="58">
        <v>0</v>
      </c>
      <c r="E55" s="59">
        <f t="shared" si="17"/>
        <v>0</v>
      </c>
      <c r="F55" s="57">
        <v>0.28089999999999998</v>
      </c>
      <c r="G55" s="58">
        <v>-0.33860909000000006</v>
      </c>
      <c r="H55" s="59">
        <f t="shared" si="18"/>
        <v>-5.7709090000000074E-2</v>
      </c>
      <c r="I55" s="57">
        <v>0</v>
      </c>
      <c r="J55" s="58">
        <v>0</v>
      </c>
      <c r="K55" s="59">
        <f t="shared" si="19"/>
        <v>0</v>
      </c>
      <c r="L55" s="57">
        <v>3.54850003</v>
      </c>
      <c r="M55" s="58">
        <v>-0.83189998999999992</v>
      </c>
      <c r="N55" s="59">
        <f t="shared" si="20"/>
        <v>2.7166000400000003</v>
      </c>
      <c r="O55" s="57">
        <v>3.05890007</v>
      </c>
      <c r="P55" s="58">
        <v>-3.96709991</v>
      </c>
      <c r="Q55" s="59">
        <f t="shared" si="21"/>
        <v>-0.90819983999999998</v>
      </c>
      <c r="R55" s="57">
        <v>4.4240000500000001</v>
      </c>
      <c r="S55" s="58">
        <v>-8.3999999999999991E-2</v>
      </c>
      <c r="T55" s="59">
        <f t="shared" si="22"/>
        <v>4.3400000500000004</v>
      </c>
      <c r="U55" s="57">
        <v>11.31230015</v>
      </c>
      <c r="V55" s="58">
        <v>-5.22160899</v>
      </c>
      <c r="W55" s="59">
        <f t="shared" si="23"/>
        <v>6.0906911600000004</v>
      </c>
      <c r="X55" s="20"/>
      <c r="Y55" s="55"/>
      <c r="Z55" s="55"/>
      <c r="AB55" s="44"/>
    </row>
    <row r="56" spans="2:28" ht="18.75" customHeight="1" thickBot="1" x14ac:dyDescent="0.25">
      <c r="B56" s="12" t="s">
        <v>32</v>
      </c>
      <c r="C56" s="13">
        <f>SUM(C34:C55)</f>
        <v>2.3479534762807894</v>
      </c>
      <c r="D56" s="13">
        <f t="shared" ref="D56:T56" si="24">SUM(D34:D55)</f>
        <v>-1.7532748861272633</v>
      </c>
      <c r="E56" s="13">
        <f t="shared" si="24"/>
        <v>0.59467859015352609</v>
      </c>
      <c r="F56" s="13">
        <f t="shared" si="24"/>
        <v>19.303094310557963</v>
      </c>
      <c r="G56" s="13">
        <f t="shared" si="24"/>
        <v>-16.63590109070616</v>
      </c>
      <c r="H56" s="13">
        <f t="shared" si="24"/>
        <v>2.6671932198518009</v>
      </c>
      <c r="I56" s="13">
        <f t="shared" si="24"/>
        <v>0.17849999999999999</v>
      </c>
      <c r="J56" s="13">
        <f t="shared" si="24"/>
        <v>0</v>
      </c>
      <c r="K56" s="13">
        <f t="shared" si="24"/>
        <v>0.17849999999999999</v>
      </c>
      <c r="L56" s="13">
        <f t="shared" si="24"/>
        <v>17.666822825623345</v>
      </c>
      <c r="M56" s="13">
        <f t="shared" si="24"/>
        <v>-22.03403730247123</v>
      </c>
      <c r="N56" s="13">
        <f t="shared" si="24"/>
        <v>-4.3672144768478889</v>
      </c>
      <c r="O56" s="13">
        <f t="shared" si="24"/>
        <v>67.169852839265275</v>
      </c>
      <c r="P56" s="13">
        <f t="shared" si="24"/>
        <v>-39.043478210624905</v>
      </c>
      <c r="Q56" s="13">
        <f t="shared" si="24"/>
        <v>28.12637462864037</v>
      </c>
      <c r="R56" s="13">
        <f t="shared" si="24"/>
        <v>85.366783948382405</v>
      </c>
      <c r="S56" s="13">
        <f t="shared" si="24"/>
        <v>-31.616137617620517</v>
      </c>
      <c r="T56" s="13">
        <f t="shared" si="24"/>
        <v>53.750646330761896</v>
      </c>
      <c r="U56" s="13">
        <f t="shared" ref="U56:W56" si="25">SUM(U34:U54)</f>
        <v>180.72080724846467</v>
      </c>
      <c r="V56" s="13">
        <f t="shared" si="25"/>
        <v>-105.86122011755008</v>
      </c>
      <c r="W56" s="13">
        <f t="shared" si="25"/>
        <v>74.859587130914619</v>
      </c>
    </row>
  </sheetData>
  <mergeCells count="20">
    <mergeCell ref="I32:K32"/>
    <mergeCell ref="L32:N32"/>
    <mergeCell ref="I3:K3"/>
    <mergeCell ref="L3:N3"/>
    <mergeCell ref="O3:Q3"/>
    <mergeCell ref="X3:Y3"/>
    <mergeCell ref="B2:Y2"/>
    <mergeCell ref="O32:Q32"/>
    <mergeCell ref="R32:T32"/>
    <mergeCell ref="U32:W32"/>
    <mergeCell ref="X32:Y32"/>
    <mergeCell ref="B3:B4"/>
    <mergeCell ref="B31:W31"/>
    <mergeCell ref="R3:T3"/>
    <mergeCell ref="U3:W3"/>
    <mergeCell ref="C3:E3"/>
    <mergeCell ref="F3:H3"/>
    <mergeCell ref="B32:B33"/>
    <mergeCell ref="C32:E32"/>
    <mergeCell ref="F32:H3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Z60"/>
  <sheetViews>
    <sheetView tabSelected="1" zoomScaleNormal="100" workbookViewId="0"/>
  </sheetViews>
  <sheetFormatPr defaultColWidth="8.85546875" defaultRowHeight="15" x14ac:dyDescent="0.2"/>
  <cols>
    <col min="1" max="1" width="18.85546875" style="24" customWidth="1"/>
    <col min="2" max="2" width="27.7109375" style="24" customWidth="1"/>
    <col min="3" max="14" width="8.85546875" style="24" customWidth="1"/>
    <col min="15" max="16384" width="8.85546875" style="24"/>
  </cols>
  <sheetData>
    <row r="1" spans="1:182" ht="16.149999999999999" customHeight="1" x14ac:dyDescent="0.3">
      <c r="A1" s="22"/>
      <c r="B1" s="23"/>
    </row>
    <row r="2" spans="1:182" ht="18" x14ac:dyDescent="0.25">
      <c r="B2" s="25" t="s">
        <v>41</v>
      </c>
    </row>
    <row r="3" spans="1:182" ht="16.5" thickBot="1" x14ac:dyDescent="0.3">
      <c r="B3" s="23"/>
    </row>
    <row r="4" spans="1:182" ht="16.5" thickBot="1" x14ac:dyDescent="0.25">
      <c r="B4" s="83" t="s">
        <v>34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</row>
    <row r="5" spans="1:182" x14ac:dyDescent="0.2">
      <c r="B5" s="86" t="s">
        <v>40</v>
      </c>
      <c r="C5" s="88" t="s">
        <v>35</v>
      </c>
      <c r="D5" s="89"/>
      <c r="E5" s="90"/>
      <c r="F5" s="88" t="s">
        <v>36</v>
      </c>
      <c r="G5" s="89"/>
      <c r="H5" s="90"/>
      <c r="I5" s="88" t="s">
        <v>1</v>
      </c>
      <c r="J5" s="89"/>
      <c r="K5" s="90"/>
      <c r="L5" s="91" t="s">
        <v>33</v>
      </c>
      <c r="M5" s="92"/>
      <c r="N5" s="93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</row>
    <row r="6" spans="1:182" x14ac:dyDescent="0.2">
      <c r="A6" s="26"/>
      <c r="B6" s="87"/>
      <c r="C6" s="28" t="s">
        <v>7</v>
      </c>
      <c r="D6" s="27" t="s">
        <v>8</v>
      </c>
      <c r="E6" s="29" t="s">
        <v>9</v>
      </c>
      <c r="F6" s="28" t="s">
        <v>7</v>
      </c>
      <c r="G6" s="27" t="s">
        <v>8</v>
      </c>
      <c r="H6" s="29" t="s">
        <v>9</v>
      </c>
      <c r="I6" s="28" t="s">
        <v>7</v>
      </c>
      <c r="J6" s="27" t="s">
        <v>8</v>
      </c>
      <c r="K6" s="29" t="s">
        <v>9</v>
      </c>
      <c r="L6" s="28" t="s">
        <v>7</v>
      </c>
      <c r="M6" s="27" t="s">
        <v>8</v>
      </c>
      <c r="N6" s="29" t="s">
        <v>9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</row>
    <row r="7" spans="1:182" x14ac:dyDescent="0.2">
      <c r="A7" s="30"/>
      <c r="B7" s="39" t="s">
        <v>12</v>
      </c>
      <c r="C7" s="48">
        <v>0</v>
      </c>
      <c r="D7" s="50">
        <v>-284</v>
      </c>
      <c r="E7" s="51">
        <f t="shared" ref="E7:E28" si="0">D7+C7</f>
        <v>-284</v>
      </c>
      <c r="F7" s="48">
        <v>230</v>
      </c>
      <c r="G7" s="50">
        <v>0</v>
      </c>
      <c r="H7" s="51">
        <f t="shared" ref="H7:H28" si="1">G7+F7</f>
        <v>230</v>
      </c>
      <c r="I7" s="48">
        <v>684</v>
      </c>
      <c r="J7" s="50">
        <v>0</v>
      </c>
      <c r="K7" s="51">
        <f t="shared" ref="K7:K28" si="2">J7+I7</f>
        <v>684</v>
      </c>
      <c r="L7" s="48">
        <v>0</v>
      </c>
      <c r="M7" s="50">
        <v>0</v>
      </c>
      <c r="N7" s="51">
        <f t="shared" ref="N7:N28" si="3">M7+L7</f>
        <v>0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</row>
    <row r="8" spans="1:182" x14ac:dyDescent="0.2">
      <c r="A8" s="26"/>
      <c r="B8" s="39" t="s">
        <v>13</v>
      </c>
      <c r="C8" s="48">
        <v>0</v>
      </c>
      <c r="D8" s="49">
        <v>-179</v>
      </c>
      <c r="E8" s="51">
        <f t="shared" si="0"/>
        <v>-179</v>
      </c>
      <c r="F8" s="48">
        <v>0</v>
      </c>
      <c r="G8" s="49">
        <v>0</v>
      </c>
      <c r="H8" s="51">
        <f t="shared" si="1"/>
        <v>0</v>
      </c>
      <c r="I8" s="48">
        <v>164</v>
      </c>
      <c r="J8" s="49">
        <v>0</v>
      </c>
      <c r="K8" s="51">
        <f t="shared" si="2"/>
        <v>164</v>
      </c>
      <c r="L8" s="48">
        <v>0</v>
      </c>
      <c r="M8" s="49">
        <v>0</v>
      </c>
      <c r="N8" s="51">
        <f t="shared" si="3"/>
        <v>0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</row>
    <row r="9" spans="1:182" x14ac:dyDescent="0.2">
      <c r="A9" s="26"/>
      <c r="B9" s="39" t="s">
        <v>14</v>
      </c>
      <c r="C9" s="48">
        <v>188</v>
      </c>
      <c r="D9" s="49">
        <v>-572</v>
      </c>
      <c r="E9" s="51">
        <f t="shared" si="0"/>
        <v>-384</v>
      </c>
      <c r="F9" s="48">
        <v>140</v>
      </c>
      <c r="G9" s="49">
        <v>0</v>
      </c>
      <c r="H9" s="51">
        <f t="shared" si="1"/>
        <v>140</v>
      </c>
      <c r="I9" s="48">
        <v>952</v>
      </c>
      <c r="J9" s="49">
        <v>0</v>
      </c>
      <c r="K9" s="51">
        <f t="shared" si="2"/>
        <v>952</v>
      </c>
      <c r="L9" s="48">
        <v>0</v>
      </c>
      <c r="M9" s="49">
        <v>0</v>
      </c>
      <c r="N9" s="51">
        <f t="shared" si="3"/>
        <v>0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</row>
    <row r="10" spans="1:182" x14ac:dyDescent="0.2">
      <c r="A10" s="26"/>
      <c r="B10" s="39" t="s">
        <v>15</v>
      </c>
      <c r="C10" s="48">
        <v>1065</v>
      </c>
      <c r="D10" s="49">
        <v>-389</v>
      </c>
      <c r="E10" s="51">
        <f t="shared" si="0"/>
        <v>676</v>
      </c>
      <c r="F10" s="48">
        <v>221</v>
      </c>
      <c r="G10" s="49">
        <v>0</v>
      </c>
      <c r="H10" s="51">
        <f t="shared" si="1"/>
        <v>221</v>
      </c>
      <c r="I10" s="48">
        <v>0</v>
      </c>
      <c r="J10" s="49">
        <v>-662</v>
      </c>
      <c r="K10" s="51">
        <f t="shared" si="2"/>
        <v>-662</v>
      </c>
      <c r="L10" s="48">
        <v>0</v>
      </c>
      <c r="M10" s="49">
        <v>0</v>
      </c>
      <c r="N10" s="51">
        <f t="shared" si="3"/>
        <v>0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</row>
    <row r="11" spans="1:182" x14ac:dyDescent="0.2">
      <c r="A11" s="26"/>
      <c r="B11" s="39" t="s">
        <v>16</v>
      </c>
      <c r="C11" s="48">
        <v>100</v>
      </c>
      <c r="D11" s="49">
        <v>-486</v>
      </c>
      <c r="E11" s="51">
        <f t="shared" si="0"/>
        <v>-386</v>
      </c>
      <c r="F11" s="48">
        <v>170</v>
      </c>
      <c r="G11" s="49">
        <v>0</v>
      </c>
      <c r="H11" s="51">
        <f t="shared" si="1"/>
        <v>170</v>
      </c>
      <c r="I11" s="48">
        <v>125</v>
      </c>
      <c r="J11" s="49">
        <v>-323</v>
      </c>
      <c r="K11" s="51">
        <f t="shared" si="2"/>
        <v>-198</v>
      </c>
      <c r="L11" s="48">
        <v>0</v>
      </c>
      <c r="M11" s="49">
        <v>0</v>
      </c>
      <c r="N11" s="51">
        <f t="shared" si="3"/>
        <v>0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</row>
    <row r="12" spans="1:182" x14ac:dyDescent="0.2">
      <c r="A12" s="26"/>
      <c r="B12" s="40" t="s">
        <v>17</v>
      </c>
      <c r="C12" s="48">
        <v>282</v>
      </c>
      <c r="D12" s="49">
        <v>-1581</v>
      </c>
      <c r="E12" s="51">
        <f t="shared" si="0"/>
        <v>-1299</v>
      </c>
      <c r="F12" s="48">
        <v>189</v>
      </c>
      <c r="G12" s="49">
        <v>0</v>
      </c>
      <c r="H12" s="51">
        <f t="shared" si="1"/>
        <v>189</v>
      </c>
      <c r="I12" s="48">
        <v>101</v>
      </c>
      <c r="J12" s="49">
        <v>-242</v>
      </c>
      <c r="K12" s="51">
        <f t="shared" si="2"/>
        <v>-141</v>
      </c>
      <c r="L12" s="48">
        <v>0</v>
      </c>
      <c r="M12" s="49">
        <v>0</v>
      </c>
      <c r="N12" s="51">
        <f t="shared" si="3"/>
        <v>0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</row>
    <row r="13" spans="1:182" x14ac:dyDescent="0.2">
      <c r="A13" s="26"/>
      <c r="B13" s="40" t="s">
        <v>18</v>
      </c>
      <c r="C13" s="48">
        <v>31</v>
      </c>
      <c r="D13" s="49">
        <v>-171</v>
      </c>
      <c r="E13" s="51">
        <f t="shared" si="0"/>
        <v>-140</v>
      </c>
      <c r="F13" s="48">
        <v>650</v>
      </c>
      <c r="G13" s="49">
        <v>-249</v>
      </c>
      <c r="H13" s="51">
        <f t="shared" si="1"/>
        <v>401</v>
      </c>
      <c r="I13" s="48">
        <v>250</v>
      </c>
      <c r="J13" s="49">
        <v>-1121</v>
      </c>
      <c r="K13" s="51">
        <f t="shared" si="2"/>
        <v>-871</v>
      </c>
      <c r="L13" s="48">
        <v>283</v>
      </c>
      <c r="M13" s="49">
        <v>-545</v>
      </c>
      <c r="N13" s="51">
        <f t="shared" si="3"/>
        <v>-262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</row>
    <row r="14" spans="1:182" x14ac:dyDescent="0.2">
      <c r="A14" s="26"/>
      <c r="B14" s="40" t="s">
        <v>19</v>
      </c>
      <c r="C14" s="48">
        <v>44</v>
      </c>
      <c r="D14" s="49">
        <v>-402</v>
      </c>
      <c r="E14" s="51">
        <f t="shared" si="0"/>
        <v>-358</v>
      </c>
      <c r="F14" s="48">
        <v>404</v>
      </c>
      <c r="G14" s="49">
        <v>0</v>
      </c>
      <c r="H14" s="51">
        <f t="shared" si="1"/>
        <v>404</v>
      </c>
      <c r="I14" s="48">
        <v>78</v>
      </c>
      <c r="J14" s="49">
        <v>-148</v>
      </c>
      <c r="K14" s="51">
        <f t="shared" si="2"/>
        <v>-70</v>
      </c>
      <c r="L14" s="48">
        <v>0</v>
      </c>
      <c r="M14" s="49">
        <v>0</v>
      </c>
      <c r="N14" s="51">
        <f t="shared" si="3"/>
        <v>0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</row>
    <row r="15" spans="1:182" x14ac:dyDescent="0.2">
      <c r="A15" s="26"/>
      <c r="B15" s="40" t="s">
        <v>20</v>
      </c>
      <c r="C15" s="48">
        <v>106</v>
      </c>
      <c r="D15" s="49">
        <v>-396</v>
      </c>
      <c r="E15" s="51">
        <f t="shared" si="0"/>
        <v>-290</v>
      </c>
      <c r="F15" s="48">
        <v>0</v>
      </c>
      <c r="G15" s="49">
        <v>-124</v>
      </c>
      <c r="H15" s="51">
        <f t="shared" si="1"/>
        <v>-124</v>
      </c>
      <c r="I15" s="48">
        <v>757</v>
      </c>
      <c r="J15" s="49">
        <v>-477</v>
      </c>
      <c r="K15" s="51">
        <f t="shared" si="2"/>
        <v>280</v>
      </c>
      <c r="L15" s="48">
        <v>0</v>
      </c>
      <c r="M15" s="49">
        <v>-750</v>
      </c>
      <c r="N15" s="51">
        <f t="shared" si="3"/>
        <v>-750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</row>
    <row r="16" spans="1:182" x14ac:dyDescent="0.2">
      <c r="A16" s="26"/>
      <c r="B16" s="40" t="s">
        <v>21</v>
      </c>
      <c r="C16" s="48">
        <v>80</v>
      </c>
      <c r="D16" s="49">
        <v>-465</v>
      </c>
      <c r="E16" s="60">
        <f t="shared" si="0"/>
        <v>-385</v>
      </c>
      <c r="F16" s="61">
        <v>290</v>
      </c>
      <c r="G16" s="62">
        <v>-100</v>
      </c>
      <c r="H16" s="60">
        <f t="shared" si="1"/>
        <v>190</v>
      </c>
      <c r="I16" s="48">
        <v>393</v>
      </c>
      <c r="J16" s="49">
        <v>-240</v>
      </c>
      <c r="K16" s="60">
        <f t="shared" si="2"/>
        <v>153</v>
      </c>
      <c r="L16" s="48">
        <v>0</v>
      </c>
      <c r="M16" s="60">
        <v>0</v>
      </c>
      <c r="N16" s="51">
        <f t="shared" si="3"/>
        <v>0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</row>
    <row r="17" spans="1:182" x14ac:dyDescent="0.2">
      <c r="A17" s="34"/>
      <c r="B17" s="40" t="s">
        <v>22</v>
      </c>
      <c r="C17" s="48">
        <v>232</v>
      </c>
      <c r="D17" s="49">
        <v>-497</v>
      </c>
      <c r="E17" s="49">
        <f t="shared" si="0"/>
        <v>-265</v>
      </c>
      <c r="F17" s="61">
        <v>60</v>
      </c>
      <c r="G17" s="62">
        <v>0</v>
      </c>
      <c r="H17" s="49">
        <f t="shared" si="1"/>
        <v>60</v>
      </c>
      <c r="I17" s="48">
        <v>0</v>
      </c>
      <c r="J17" s="49">
        <v>-187</v>
      </c>
      <c r="K17" s="49">
        <f t="shared" si="2"/>
        <v>-187</v>
      </c>
      <c r="L17" s="48">
        <v>0</v>
      </c>
      <c r="M17" s="49">
        <v>0</v>
      </c>
      <c r="N17" s="65">
        <f t="shared" si="3"/>
        <v>0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</row>
    <row r="18" spans="1:182" x14ac:dyDescent="0.2">
      <c r="A18" s="26"/>
      <c r="B18" s="41" t="s">
        <v>23</v>
      </c>
      <c r="C18" s="48">
        <v>0</v>
      </c>
      <c r="D18" s="49">
        <v>-340</v>
      </c>
      <c r="E18" s="49">
        <f t="shared" si="0"/>
        <v>-340</v>
      </c>
      <c r="F18" s="61">
        <v>75</v>
      </c>
      <c r="G18" s="62">
        <v>-182</v>
      </c>
      <c r="H18" s="49">
        <f t="shared" si="1"/>
        <v>-107</v>
      </c>
      <c r="I18" s="48">
        <v>0</v>
      </c>
      <c r="J18" s="49">
        <v>-162</v>
      </c>
      <c r="K18" s="49">
        <f t="shared" si="2"/>
        <v>-162</v>
      </c>
      <c r="L18" s="48">
        <v>0</v>
      </c>
      <c r="M18" s="49">
        <v>0</v>
      </c>
      <c r="N18" s="65">
        <f t="shared" si="3"/>
        <v>0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</row>
    <row r="19" spans="1:182" x14ac:dyDescent="0.2">
      <c r="A19" s="26"/>
      <c r="B19" s="41" t="s">
        <v>24</v>
      </c>
      <c r="C19" s="48">
        <v>20</v>
      </c>
      <c r="D19" s="49">
        <v>-363.12</v>
      </c>
      <c r="E19" s="49">
        <f t="shared" si="0"/>
        <v>-343.12</v>
      </c>
      <c r="F19" s="61">
        <v>374</v>
      </c>
      <c r="G19" s="62">
        <v>0</v>
      </c>
      <c r="H19" s="49">
        <f t="shared" si="1"/>
        <v>374</v>
      </c>
      <c r="I19" s="48">
        <v>119</v>
      </c>
      <c r="J19" s="49">
        <v>-1282</v>
      </c>
      <c r="K19" s="49">
        <f t="shared" si="2"/>
        <v>-1163</v>
      </c>
      <c r="L19" s="48">
        <v>0</v>
      </c>
      <c r="M19" s="49">
        <v>0</v>
      </c>
      <c r="N19" s="65">
        <f t="shared" si="3"/>
        <v>0</v>
      </c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</row>
    <row r="20" spans="1:182" x14ac:dyDescent="0.2">
      <c r="A20" s="26"/>
      <c r="B20" s="41" t="s">
        <v>25</v>
      </c>
      <c r="C20" s="48">
        <v>0</v>
      </c>
      <c r="D20" s="49">
        <v>-413.95</v>
      </c>
      <c r="E20" s="49">
        <f t="shared" si="0"/>
        <v>-413.95</v>
      </c>
      <c r="F20" s="61">
        <v>79</v>
      </c>
      <c r="G20" s="62">
        <v>-70.569999694824219</v>
      </c>
      <c r="H20" s="49">
        <f t="shared" si="1"/>
        <v>8.4300003051757813</v>
      </c>
      <c r="I20" s="48">
        <v>0</v>
      </c>
      <c r="J20" s="49">
        <v>-419.29999923706055</v>
      </c>
      <c r="K20" s="49">
        <f t="shared" si="2"/>
        <v>-419.29999923706055</v>
      </c>
      <c r="L20" s="48">
        <v>0</v>
      </c>
      <c r="M20" s="49">
        <v>-630</v>
      </c>
      <c r="N20" s="65">
        <f t="shared" si="3"/>
        <v>-630</v>
      </c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</row>
    <row r="21" spans="1:182" x14ac:dyDescent="0.2">
      <c r="A21" s="26"/>
      <c r="B21" s="41" t="s">
        <v>26</v>
      </c>
      <c r="C21" s="48">
        <v>67.8</v>
      </c>
      <c r="D21" s="49">
        <v>-342</v>
      </c>
      <c r="E21" s="60">
        <f t="shared" si="0"/>
        <v>-274.2</v>
      </c>
      <c r="F21" s="61">
        <v>0</v>
      </c>
      <c r="G21" s="62">
        <v>-126</v>
      </c>
      <c r="H21" s="60">
        <f t="shared" si="1"/>
        <v>-126</v>
      </c>
      <c r="I21" s="48">
        <v>126</v>
      </c>
      <c r="J21" s="49">
        <v>-437</v>
      </c>
      <c r="K21" s="60">
        <f t="shared" si="2"/>
        <v>-311</v>
      </c>
      <c r="L21" s="48">
        <v>0</v>
      </c>
      <c r="M21" s="60">
        <v>0</v>
      </c>
      <c r="N21" s="51">
        <f t="shared" si="3"/>
        <v>0</v>
      </c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</row>
    <row r="22" spans="1:182" x14ac:dyDescent="0.2">
      <c r="A22" s="26"/>
      <c r="B22" s="41" t="s">
        <v>27</v>
      </c>
      <c r="C22" s="48">
        <v>0</v>
      </c>
      <c r="D22" s="49">
        <v>-131.19999999999999</v>
      </c>
      <c r="E22" s="49">
        <f t="shared" si="0"/>
        <v>-131.19999999999999</v>
      </c>
      <c r="F22" s="61">
        <v>41</v>
      </c>
      <c r="G22" s="62">
        <v>0</v>
      </c>
      <c r="H22" s="49">
        <f t="shared" si="1"/>
        <v>41</v>
      </c>
      <c r="I22" s="48">
        <v>131.19999694824219</v>
      </c>
      <c r="J22" s="49">
        <v>-398.40000152587891</v>
      </c>
      <c r="K22" s="49">
        <f t="shared" si="2"/>
        <v>-267.20000457763672</v>
      </c>
      <c r="L22" s="48">
        <v>0</v>
      </c>
      <c r="M22" s="49">
        <v>0</v>
      </c>
      <c r="N22" s="65">
        <f t="shared" si="3"/>
        <v>0</v>
      </c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</row>
    <row r="23" spans="1:182" x14ac:dyDescent="0.2">
      <c r="A23" s="26"/>
      <c r="B23" s="41" t="s">
        <v>28</v>
      </c>
      <c r="C23" s="48">
        <v>0</v>
      </c>
      <c r="D23" s="49">
        <v>-45.8</v>
      </c>
      <c r="E23" s="49">
        <f t="shared" si="0"/>
        <v>-45.8</v>
      </c>
      <c r="F23" s="61">
        <v>137</v>
      </c>
      <c r="G23" s="62">
        <v>-682.60000610351563</v>
      </c>
      <c r="H23" s="49">
        <f t="shared" si="1"/>
        <v>-545.60000610351563</v>
      </c>
      <c r="I23" s="48">
        <v>422.10000610351563</v>
      </c>
      <c r="J23" s="49">
        <v>-649.10000610351563</v>
      </c>
      <c r="K23" s="49">
        <f t="shared" si="2"/>
        <v>-227</v>
      </c>
      <c r="L23" s="48">
        <v>0</v>
      </c>
      <c r="M23" s="49">
        <v>0</v>
      </c>
      <c r="N23" s="65">
        <f t="shared" si="3"/>
        <v>0</v>
      </c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</row>
    <row r="24" spans="1:182" x14ac:dyDescent="0.2">
      <c r="A24" s="26"/>
      <c r="B24" s="41" t="s">
        <v>29</v>
      </c>
      <c r="C24" s="48">
        <v>410.5</v>
      </c>
      <c r="D24" s="49">
        <v>-511.8</v>
      </c>
      <c r="E24" s="49">
        <f t="shared" si="0"/>
        <v>-101.30000000000001</v>
      </c>
      <c r="F24" s="61">
        <v>316.5</v>
      </c>
      <c r="G24" s="62">
        <v>-605.39999389648438</v>
      </c>
      <c r="H24" s="49">
        <f t="shared" si="1"/>
        <v>-288.89999389648438</v>
      </c>
      <c r="I24" s="48">
        <v>276.5</v>
      </c>
      <c r="J24" s="49">
        <v>-208</v>
      </c>
      <c r="K24" s="49">
        <f t="shared" si="2"/>
        <v>68.5</v>
      </c>
      <c r="L24" s="48">
        <v>0</v>
      </c>
      <c r="M24" s="49">
        <v>0</v>
      </c>
      <c r="N24" s="65">
        <f t="shared" si="3"/>
        <v>0</v>
      </c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</row>
    <row r="25" spans="1:182" x14ac:dyDescent="0.2">
      <c r="A25" s="26"/>
      <c r="B25" s="42" t="s">
        <v>30</v>
      </c>
      <c r="C25" s="48">
        <v>402.25200000000001</v>
      </c>
      <c r="D25" s="49">
        <v>-140.6</v>
      </c>
      <c r="E25" s="49">
        <f t="shared" si="0"/>
        <v>261.65200000000004</v>
      </c>
      <c r="F25" s="61">
        <v>0</v>
      </c>
      <c r="G25" s="62">
        <v>-392</v>
      </c>
      <c r="H25" s="49">
        <f t="shared" si="1"/>
        <v>-392</v>
      </c>
      <c r="I25" s="48">
        <v>0</v>
      </c>
      <c r="J25" s="49">
        <v>-449</v>
      </c>
      <c r="K25" s="49">
        <f t="shared" si="2"/>
        <v>-449</v>
      </c>
      <c r="L25" s="48">
        <v>0</v>
      </c>
      <c r="M25" s="49">
        <v>0</v>
      </c>
      <c r="N25" s="65">
        <f t="shared" si="3"/>
        <v>0</v>
      </c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</row>
    <row r="26" spans="1:182" x14ac:dyDescent="0.2">
      <c r="A26" s="26"/>
      <c r="B26" s="42" t="s">
        <v>31</v>
      </c>
      <c r="C26" s="48">
        <v>35.5</v>
      </c>
      <c r="D26" s="49">
        <v>-836.6</v>
      </c>
      <c r="E26" s="49">
        <f t="shared" si="0"/>
        <v>-801.1</v>
      </c>
      <c r="F26" s="61">
        <v>0</v>
      </c>
      <c r="G26" s="62">
        <v>-224</v>
      </c>
      <c r="H26" s="49">
        <f t="shared" si="1"/>
        <v>-224</v>
      </c>
      <c r="I26" s="48">
        <v>0</v>
      </c>
      <c r="J26" s="49">
        <v>-1410.8999938964844</v>
      </c>
      <c r="K26" s="49">
        <f t="shared" si="2"/>
        <v>-1410.8999938964844</v>
      </c>
      <c r="L26" s="48">
        <v>0</v>
      </c>
      <c r="M26" s="49">
        <v>0</v>
      </c>
      <c r="N26" s="65">
        <f t="shared" si="3"/>
        <v>0</v>
      </c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</row>
    <row r="27" spans="1:182" x14ac:dyDescent="0.2">
      <c r="A27" s="26"/>
      <c r="B27" s="42" t="s">
        <v>39</v>
      </c>
      <c r="C27" s="63">
        <v>0</v>
      </c>
      <c r="D27" s="64">
        <v>-529.71900000000005</v>
      </c>
      <c r="E27" s="64">
        <f t="shared" si="0"/>
        <v>-529.71900000000005</v>
      </c>
      <c r="F27" s="63">
        <v>0</v>
      </c>
      <c r="G27" s="64">
        <v>0</v>
      </c>
      <c r="H27" s="64">
        <f t="shared" si="1"/>
        <v>0</v>
      </c>
      <c r="I27" s="63">
        <v>0</v>
      </c>
      <c r="J27" s="64">
        <v>0</v>
      </c>
      <c r="K27" s="64">
        <f t="shared" si="2"/>
        <v>0</v>
      </c>
      <c r="L27" s="63">
        <v>0</v>
      </c>
      <c r="M27" s="64">
        <v>0</v>
      </c>
      <c r="N27" s="66">
        <f t="shared" si="3"/>
        <v>0</v>
      </c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</row>
    <row r="28" spans="1:182" ht="15.75" thickBot="1" x14ac:dyDescent="0.25">
      <c r="A28" s="26"/>
      <c r="B28" s="42" t="s">
        <v>43</v>
      </c>
      <c r="C28" s="48">
        <v>45</v>
      </c>
      <c r="D28" s="49">
        <v>-524</v>
      </c>
      <c r="E28" s="49">
        <f t="shared" si="0"/>
        <v>-479</v>
      </c>
      <c r="F28" s="61">
        <v>0</v>
      </c>
      <c r="G28" s="62">
        <v>-155.80000304999999</v>
      </c>
      <c r="H28" s="49">
        <f t="shared" si="1"/>
        <v>-155.80000304999999</v>
      </c>
      <c r="I28" s="48">
        <v>0</v>
      </c>
      <c r="J28" s="49">
        <v>-289.59999847</v>
      </c>
      <c r="K28" s="49">
        <f t="shared" si="2"/>
        <v>-289.59999847</v>
      </c>
      <c r="L28" s="48">
        <v>0</v>
      </c>
      <c r="M28" s="49">
        <v>0</v>
      </c>
      <c r="N28" s="65">
        <f t="shared" si="3"/>
        <v>0</v>
      </c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</row>
    <row r="29" spans="1:182" ht="15.75" thickBot="1" x14ac:dyDescent="0.25">
      <c r="A29" s="26"/>
      <c r="B29" s="37" t="s">
        <v>37</v>
      </c>
      <c r="C29" s="38">
        <f>SUM(C7:C28)</f>
        <v>3109.0520000000001</v>
      </c>
      <c r="D29" s="38">
        <f t="shared" ref="D29:N29" si="4">SUM(D7:D28)</f>
        <v>-9600.7890000000007</v>
      </c>
      <c r="E29" s="38">
        <f t="shared" si="4"/>
        <v>-6491.7370000000001</v>
      </c>
      <c r="F29" s="38">
        <f t="shared" si="4"/>
        <v>3376.5</v>
      </c>
      <c r="G29" s="38">
        <f t="shared" si="4"/>
        <v>-2911.370002744824</v>
      </c>
      <c r="H29" s="38">
        <f t="shared" si="4"/>
        <v>465.12999725517579</v>
      </c>
      <c r="I29" s="38">
        <f t="shared" si="4"/>
        <v>4578.8000030517578</v>
      </c>
      <c r="J29" s="38">
        <f t="shared" si="4"/>
        <v>-9105.2999992329387</v>
      </c>
      <c r="K29" s="38">
        <f t="shared" si="4"/>
        <v>-4526.4999961811818</v>
      </c>
      <c r="L29" s="38">
        <f t="shared" si="4"/>
        <v>283</v>
      </c>
      <c r="M29" s="38">
        <f t="shared" si="4"/>
        <v>-1925</v>
      </c>
      <c r="N29" s="67">
        <f t="shared" si="4"/>
        <v>-1642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</row>
    <row r="30" spans="1:182" x14ac:dyDescent="0.2">
      <c r="A30" s="30"/>
      <c r="B30" s="3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</row>
    <row r="31" spans="1:182" ht="15.75" thickBot="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</row>
    <row r="32" spans="1:182" ht="16.5" thickBot="1" x14ac:dyDescent="0.3">
      <c r="A32" s="23"/>
      <c r="B32" s="83" t="s">
        <v>38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5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</row>
    <row r="33" spans="1:182" x14ac:dyDescent="0.2">
      <c r="A33" s="30"/>
      <c r="B33" s="86" t="s">
        <v>40</v>
      </c>
      <c r="C33" s="88" t="s">
        <v>35</v>
      </c>
      <c r="D33" s="89"/>
      <c r="E33" s="90"/>
      <c r="F33" s="88" t="s">
        <v>36</v>
      </c>
      <c r="G33" s="89"/>
      <c r="H33" s="90"/>
      <c r="I33" s="88" t="s">
        <v>1</v>
      </c>
      <c r="J33" s="89"/>
      <c r="K33" s="90"/>
      <c r="L33" s="91" t="s">
        <v>33</v>
      </c>
      <c r="M33" s="92"/>
      <c r="N33" s="93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</row>
    <row r="34" spans="1:182" x14ac:dyDescent="0.2">
      <c r="A34" s="26"/>
      <c r="B34" s="87"/>
      <c r="C34" s="28" t="s">
        <v>7</v>
      </c>
      <c r="D34" s="27" t="s">
        <v>8</v>
      </c>
      <c r="E34" s="29" t="s">
        <v>9</v>
      </c>
      <c r="F34" s="28" t="s">
        <v>7</v>
      </c>
      <c r="G34" s="27" t="s">
        <v>8</v>
      </c>
      <c r="H34" s="29" t="s">
        <v>9</v>
      </c>
      <c r="I34" s="28" t="s">
        <v>7</v>
      </c>
      <c r="J34" s="27" t="s">
        <v>8</v>
      </c>
      <c r="K34" s="29" t="s">
        <v>9</v>
      </c>
      <c r="L34" s="28" t="s">
        <v>7</v>
      </c>
      <c r="M34" s="27" t="s">
        <v>8</v>
      </c>
      <c r="N34" s="29" t="s">
        <v>9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</row>
    <row r="35" spans="1:182" x14ac:dyDescent="0.2">
      <c r="A35" s="26"/>
      <c r="B35" s="39" t="s">
        <v>12</v>
      </c>
      <c r="C35" s="48">
        <v>1300</v>
      </c>
      <c r="D35" s="50">
        <v>-284</v>
      </c>
      <c r="E35" s="51">
        <f t="shared" ref="E35:E56" si="5">D35+C35</f>
        <v>1016</v>
      </c>
      <c r="F35" s="48">
        <v>230</v>
      </c>
      <c r="G35" s="50">
        <v>0</v>
      </c>
      <c r="H35" s="51">
        <f t="shared" ref="H35:H56" si="6">G35+F35</f>
        <v>230</v>
      </c>
      <c r="I35" s="48">
        <v>899</v>
      </c>
      <c r="J35" s="50">
        <v>-963</v>
      </c>
      <c r="K35" s="51">
        <f t="shared" ref="K35:K56" si="7">J35+I35</f>
        <v>-64</v>
      </c>
      <c r="L35" s="48">
        <v>0</v>
      </c>
      <c r="M35" s="50">
        <v>0</v>
      </c>
      <c r="N35" s="51">
        <f t="shared" ref="N35:N56" si="8">M35+L35</f>
        <v>0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</row>
    <row r="36" spans="1:182" x14ac:dyDescent="0.2">
      <c r="A36" s="26"/>
      <c r="B36" s="39" t="s">
        <v>13</v>
      </c>
      <c r="C36" s="48">
        <v>2433</v>
      </c>
      <c r="D36" s="49">
        <v>-179</v>
      </c>
      <c r="E36" s="51">
        <f t="shared" si="5"/>
        <v>2254</v>
      </c>
      <c r="F36" s="48">
        <v>0</v>
      </c>
      <c r="G36" s="49">
        <v>0</v>
      </c>
      <c r="H36" s="51">
        <f t="shared" si="6"/>
        <v>0</v>
      </c>
      <c r="I36" s="48">
        <v>2380</v>
      </c>
      <c r="J36" s="49">
        <v>-823</v>
      </c>
      <c r="K36" s="51">
        <f t="shared" si="7"/>
        <v>1557</v>
      </c>
      <c r="L36" s="48">
        <v>0</v>
      </c>
      <c r="M36" s="49">
        <v>0</v>
      </c>
      <c r="N36" s="51">
        <f t="shared" si="8"/>
        <v>0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</row>
    <row r="37" spans="1:182" x14ac:dyDescent="0.2">
      <c r="A37" s="26"/>
      <c r="B37" s="39" t="s">
        <v>14</v>
      </c>
      <c r="C37" s="48">
        <v>2185</v>
      </c>
      <c r="D37" s="49">
        <v>-887</v>
      </c>
      <c r="E37" s="51">
        <f t="shared" si="5"/>
        <v>1298</v>
      </c>
      <c r="F37" s="48">
        <v>140</v>
      </c>
      <c r="G37" s="49">
        <v>0</v>
      </c>
      <c r="H37" s="51">
        <f t="shared" si="6"/>
        <v>140</v>
      </c>
      <c r="I37" s="48">
        <v>3782</v>
      </c>
      <c r="J37" s="49">
        <v>-682</v>
      </c>
      <c r="K37" s="51">
        <f t="shared" si="7"/>
        <v>3100</v>
      </c>
      <c r="L37" s="48">
        <v>0</v>
      </c>
      <c r="M37" s="49">
        <v>0</v>
      </c>
      <c r="N37" s="51">
        <f t="shared" si="8"/>
        <v>0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</row>
    <row r="38" spans="1:182" x14ac:dyDescent="0.2">
      <c r="A38" s="26"/>
      <c r="B38" s="39" t="s">
        <v>15</v>
      </c>
      <c r="C38" s="48">
        <v>2848</v>
      </c>
      <c r="D38" s="49">
        <v>-829</v>
      </c>
      <c r="E38" s="51">
        <f t="shared" si="5"/>
        <v>2019</v>
      </c>
      <c r="F38" s="48">
        <v>221</v>
      </c>
      <c r="G38" s="49">
        <v>0</v>
      </c>
      <c r="H38" s="51">
        <f t="shared" si="6"/>
        <v>221</v>
      </c>
      <c r="I38" s="48">
        <v>489</v>
      </c>
      <c r="J38" s="49">
        <v>-1143</v>
      </c>
      <c r="K38" s="51">
        <f t="shared" si="7"/>
        <v>-654</v>
      </c>
      <c r="L38" s="48">
        <v>0</v>
      </c>
      <c r="M38" s="49">
        <v>0</v>
      </c>
      <c r="N38" s="51">
        <f t="shared" si="8"/>
        <v>0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</row>
    <row r="39" spans="1:182" x14ac:dyDescent="0.2">
      <c r="A39" s="26"/>
      <c r="B39" s="39" t="s">
        <v>16</v>
      </c>
      <c r="C39" s="48">
        <v>960</v>
      </c>
      <c r="D39" s="49">
        <v>-554</v>
      </c>
      <c r="E39" s="51">
        <f t="shared" si="5"/>
        <v>406</v>
      </c>
      <c r="F39" s="48">
        <v>170</v>
      </c>
      <c r="G39" s="49">
        <v>0</v>
      </c>
      <c r="H39" s="51">
        <f t="shared" si="6"/>
        <v>170</v>
      </c>
      <c r="I39" s="48">
        <v>1337</v>
      </c>
      <c r="J39" s="49">
        <v>-491</v>
      </c>
      <c r="K39" s="51">
        <f t="shared" si="7"/>
        <v>846</v>
      </c>
      <c r="L39" s="48">
        <v>207</v>
      </c>
      <c r="M39" s="49">
        <v>0</v>
      </c>
      <c r="N39" s="51">
        <f t="shared" si="8"/>
        <v>207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</row>
    <row r="40" spans="1:182" x14ac:dyDescent="0.2">
      <c r="A40" s="26"/>
      <c r="B40" s="40" t="s">
        <v>17</v>
      </c>
      <c r="C40" s="48">
        <v>2463</v>
      </c>
      <c r="D40" s="49">
        <v>-1972</v>
      </c>
      <c r="E40" s="51">
        <f t="shared" si="5"/>
        <v>491</v>
      </c>
      <c r="F40" s="48">
        <v>260</v>
      </c>
      <c r="G40" s="49">
        <v>0</v>
      </c>
      <c r="H40" s="51">
        <f t="shared" si="6"/>
        <v>260</v>
      </c>
      <c r="I40" s="48">
        <v>1081</v>
      </c>
      <c r="J40" s="49">
        <v>-515</v>
      </c>
      <c r="K40" s="51">
        <f t="shared" si="7"/>
        <v>566</v>
      </c>
      <c r="L40" s="48">
        <v>103</v>
      </c>
      <c r="M40" s="49">
        <v>-14376</v>
      </c>
      <c r="N40" s="51">
        <f t="shared" si="8"/>
        <v>-14273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</row>
    <row r="41" spans="1:182" x14ac:dyDescent="0.2">
      <c r="A41" s="26"/>
      <c r="B41" s="40" t="s">
        <v>18</v>
      </c>
      <c r="C41" s="48">
        <v>4593</v>
      </c>
      <c r="D41" s="49">
        <v>-2960</v>
      </c>
      <c r="E41" s="51">
        <f t="shared" si="5"/>
        <v>1633</v>
      </c>
      <c r="F41" s="48">
        <v>721</v>
      </c>
      <c r="G41" s="49">
        <v>-249</v>
      </c>
      <c r="H41" s="51">
        <f t="shared" si="6"/>
        <v>472</v>
      </c>
      <c r="I41" s="48">
        <v>3840</v>
      </c>
      <c r="J41" s="49">
        <v>-3662</v>
      </c>
      <c r="K41" s="51">
        <f t="shared" si="7"/>
        <v>178</v>
      </c>
      <c r="L41" s="48">
        <v>4865</v>
      </c>
      <c r="M41" s="49">
        <v>-545</v>
      </c>
      <c r="N41" s="51">
        <f t="shared" si="8"/>
        <v>4320</v>
      </c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</row>
    <row r="42" spans="1:182" x14ac:dyDescent="0.2">
      <c r="A42" s="26"/>
      <c r="B42" s="40" t="s">
        <v>19</v>
      </c>
      <c r="C42" s="48">
        <v>1685</v>
      </c>
      <c r="D42" s="49">
        <v>-500</v>
      </c>
      <c r="E42" s="51">
        <f t="shared" si="5"/>
        <v>1185</v>
      </c>
      <c r="F42" s="48">
        <v>404</v>
      </c>
      <c r="G42" s="49">
        <v>0</v>
      </c>
      <c r="H42" s="51">
        <f t="shared" si="6"/>
        <v>404</v>
      </c>
      <c r="I42" s="48">
        <v>1400</v>
      </c>
      <c r="J42" s="49">
        <v>-1050</v>
      </c>
      <c r="K42" s="51">
        <f t="shared" si="7"/>
        <v>350</v>
      </c>
      <c r="L42" s="48">
        <v>291</v>
      </c>
      <c r="M42" s="49">
        <v>-1070</v>
      </c>
      <c r="N42" s="51">
        <f t="shared" si="8"/>
        <v>-779</v>
      </c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</row>
    <row r="43" spans="1:182" x14ac:dyDescent="0.2">
      <c r="A43" s="26"/>
      <c r="B43" s="40" t="s">
        <v>20</v>
      </c>
      <c r="C43" s="48">
        <v>732</v>
      </c>
      <c r="D43" s="49">
        <v>-759</v>
      </c>
      <c r="E43" s="51">
        <f t="shared" si="5"/>
        <v>-27</v>
      </c>
      <c r="F43" s="48">
        <v>0</v>
      </c>
      <c r="G43" s="49">
        <v>-326</v>
      </c>
      <c r="H43" s="51">
        <f t="shared" si="6"/>
        <v>-326</v>
      </c>
      <c r="I43" s="48">
        <v>1964</v>
      </c>
      <c r="J43" s="49">
        <v>-806</v>
      </c>
      <c r="K43" s="51">
        <f t="shared" si="7"/>
        <v>1158</v>
      </c>
      <c r="L43" s="48">
        <v>1963</v>
      </c>
      <c r="M43" s="49">
        <v>-750</v>
      </c>
      <c r="N43" s="51">
        <f t="shared" si="8"/>
        <v>1213</v>
      </c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</row>
    <row r="44" spans="1:182" x14ac:dyDescent="0.2">
      <c r="A44" s="26"/>
      <c r="B44" s="40" t="s">
        <v>21</v>
      </c>
      <c r="C44" s="48">
        <v>299</v>
      </c>
      <c r="D44" s="49">
        <v>-704</v>
      </c>
      <c r="E44" s="60">
        <f t="shared" si="5"/>
        <v>-405</v>
      </c>
      <c r="F44" s="48">
        <v>444</v>
      </c>
      <c r="G44" s="49">
        <v>-166</v>
      </c>
      <c r="H44" s="60">
        <f t="shared" si="6"/>
        <v>278</v>
      </c>
      <c r="I44" s="48">
        <v>859</v>
      </c>
      <c r="J44" s="49">
        <v>-748</v>
      </c>
      <c r="K44" s="60">
        <f t="shared" si="7"/>
        <v>111</v>
      </c>
      <c r="L44" s="48">
        <v>385</v>
      </c>
      <c r="M44" s="49">
        <v>-175</v>
      </c>
      <c r="N44" s="51">
        <f t="shared" si="8"/>
        <v>210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</row>
    <row r="45" spans="1:182" x14ac:dyDescent="0.2">
      <c r="A45" s="34"/>
      <c r="B45" s="40" t="s">
        <v>22</v>
      </c>
      <c r="C45" s="48">
        <v>712</v>
      </c>
      <c r="D45" s="49">
        <v>-974</v>
      </c>
      <c r="E45" s="49">
        <f t="shared" si="5"/>
        <v>-262</v>
      </c>
      <c r="F45" s="48">
        <v>60</v>
      </c>
      <c r="G45" s="49">
        <v>0</v>
      </c>
      <c r="H45" s="49">
        <f t="shared" si="6"/>
        <v>60</v>
      </c>
      <c r="I45" s="48">
        <v>0</v>
      </c>
      <c r="J45" s="49">
        <v>-433</v>
      </c>
      <c r="K45" s="49">
        <f t="shared" si="7"/>
        <v>-433</v>
      </c>
      <c r="L45" s="48">
        <v>1757</v>
      </c>
      <c r="M45" s="49">
        <v>-97</v>
      </c>
      <c r="N45" s="65">
        <f t="shared" si="8"/>
        <v>1660</v>
      </c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</row>
    <row r="46" spans="1:182" x14ac:dyDescent="0.2">
      <c r="A46" s="26"/>
      <c r="B46" s="41" t="s">
        <v>23</v>
      </c>
      <c r="C46" s="48">
        <v>7742</v>
      </c>
      <c r="D46" s="49">
        <v>-4992</v>
      </c>
      <c r="E46" s="49">
        <f t="shared" si="5"/>
        <v>2750</v>
      </c>
      <c r="F46" s="48">
        <v>75</v>
      </c>
      <c r="G46" s="49">
        <v>-182</v>
      </c>
      <c r="H46" s="49">
        <f t="shared" si="6"/>
        <v>-107</v>
      </c>
      <c r="I46" s="48">
        <v>822</v>
      </c>
      <c r="J46" s="49">
        <v>-162</v>
      </c>
      <c r="K46" s="49">
        <f t="shared" si="7"/>
        <v>660</v>
      </c>
      <c r="L46" s="48">
        <v>3999</v>
      </c>
      <c r="M46" s="49">
        <v>-100</v>
      </c>
      <c r="N46" s="65">
        <f t="shared" si="8"/>
        <v>3899</v>
      </c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</row>
    <row r="47" spans="1:182" x14ac:dyDescent="0.2">
      <c r="A47" s="26"/>
      <c r="B47" s="41" t="s">
        <v>24</v>
      </c>
      <c r="C47" s="48">
        <v>11533</v>
      </c>
      <c r="D47" s="49">
        <v>-3318.120002746582</v>
      </c>
      <c r="E47" s="49">
        <f t="shared" si="5"/>
        <v>8214.879997253418</v>
      </c>
      <c r="F47" s="48">
        <v>919</v>
      </c>
      <c r="G47" s="49">
        <v>0</v>
      </c>
      <c r="H47" s="49">
        <f t="shared" si="6"/>
        <v>919</v>
      </c>
      <c r="I47" s="48">
        <v>353</v>
      </c>
      <c r="J47" s="49">
        <v>-7020.8000030517578</v>
      </c>
      <c r="K47" s="49">
        <f t="shared" si="7"/>
        <v>-6667.8000030517578</v>
      </c>
      <c r="L47" s="48">
        <v>4831.7099914550781</v>
      </c>
      <c r="M47" s="49">
        <v>-584</v>
      </c>
      <c r="N47" s="65">
        <f t="shared" si="8"/>
        <v>4247.7099914550781</v>
      </c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</row>
    <row r="48" spans="1:182" x14ac:dyDescent="0.2">
      <c r="A48" s="26"/>
      <c r="B48" s="41" t="s">
        <v>25</v>
      </c>
      <c r="C48" s="48">
        <v>378</v>
      </c>
      <c r="D48" s="49">
        <v>-711.75000762939453</v>
      </c>
      <c r="E48" s="49">
        <f t="shared" si="5"/>
        <v>-333.75000762939453</v>
      </c>
      <c r="F48" s="48">
        <v>79</v>
      </c>
      <c r="G48" s="49">
        <v>-155.56999969482422</v>
      </c>
      <c r="H48" s="49">
        <f t="shared" si="6"/>
        <v>-76.569999694824219</v>
      </c>
      <c r="I48" s="48">
        <v>1788.5</v>
      </c>
      <c r="J48" s="49">
        <v>-1782.2999992370605</v>
      </c>
      <c r="K48" s="49">
        <f t="shared" si="7"/>
        <v>6.2000007629394531</v>
      </c>
      <c r="L48" s="48">
        <v>869</v>
      </c>
      <c r="M48" s="49">
        <v>-947</v>
      </c>
      <c r="N48" s="65">
        <f t="shared" si="8"/>
        <v>-78</v>
      </c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</row>
    <row r="49" spans="1:182" x14ac:dyDescent="0.2">
      <c r="A49" s="26"/>
      <c r="B49" s="41" t="s">
        <v>26</v>
      </c>
      <c r="C49" s="48">
        <v>2158.3000030517578</v>
      </c>
      <c r="D49" s="49">
        <v>-436.90000152587891</v>
      </c>
      <c r="E49" s="60">
        <f t="shared" si="5"/>
        <v>1721.4000015258789</v>
      </c>
      <c r="F49" s="48">
        <v>0</v>
      </c>
      <c r="G49" s="49">
        <v>-241</v>
      </c>
      <c r="H49" s="60">
        <f t="shared" si="6"/>
        <v>-241</v>
      </c>
      <c r="I49" s="48">
        <v>540</v>
      </c>
      <c r="J49" s="49">
        <v>-1354</v>
      </c>
      <c r="K49" s="60">
        <f t="shared" si="7"/>
        <v>-814</v>
      </c>
      <c r="L49" s="48">
        <v>288</v>
      </c>
      <c r="M49" s="49">
        <v>0</v>
      </c>
      <c r="N49" s="51">
        <f t="shared" si="8"/>
        <v>288</v>
      </c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</row>
    <row r="50" spans="1:182" x14ac:dyDescent="0.2">
      <c r="A50" s="26"/>
      <c r="B50" s="41" t="s">
        <v>27</v>
      </c>
      <c r="C50" s="48">
        <v>3564</v>
      </c>
      <c r="D50" s="49">
        <v>-1555.3999938964844</v>
      </c>
      <c r="E50" s="49">
        <f t="shared" si="5"/>
        <v>2008.6000061035156</v>
      </c>
      <c r="F50" s="48">
        <v>248</v>
      </c>
      <c r="G50" s="49">
        <v>-150</v>
      </c>
      <c r="H50" s="49">
        <f t="shared" si="6"/>
        <v>98</v>
      </c>
      <c r="I50" s="48">
        <v>840.36999797821045</v>
      </c>
      <c r="J50" s="49">
        <v>-954.40000152587891</v>
      </c>
      <c r="K50" s="49">
        <f t="shared" si="7"/>
        <v>-114.03000354766846</v>
      </c>
      <c r="L50" s="48">
        <v>83</v>
      </c>
      <c r="M50" s="49">
        <v>-390</v>
      </c>
      <c r="N50" s="65">
        <f t="shared" si="8"/>
        <v>-307</v>
      </c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</row>
    <row r="51" spans="1:182" x14ac:dyDescent="0.2">
      <c r="A51" s="30"/>
      <c r="B51" s="41" t="s">
        <v>28</v>
      </c>
      <c r="C51" s="48">
        <v>0</v>
      </c>
      <c r="D51" s="49">
        <v>-65.799999237060547</v>
      </c>
      <c r="E51" s="49">
        <f t="shared" si="5"/>
        <v>-65.799999237060547</v>
      </c>
      <c r="F51" s="48">
        <v>137</v>
      </c>
      <c r="G51" s="49">
        <v>-746.60000610351563</v>
      </c>
      <c r="H51" s="49">
        <f t="shared" si="6"/>
        <v>-609.60000610351563</v>
      </c>
      <c r="I51" s="48">
        <v>858.90000915527344</v>
      </c>
      <c r="J51" s="49">
        <v>-810.10000610351563</v>
      </c>
      <c r="K51" s="49">
        <f t="shared" si="7"/>
        <v>48.800003051757813</v>
      </c>
      <c r="L51" s="48">
        <v>71.5</v>
      </c>
      <c r="M51" s="49">
        <v>0</v>
      </c>
      <c r="N51" s="65">
        <f t="shared" si="8"/>
        <v>71.5</v>
      </c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</row>
    <row r="52" spans="1:182" x14ac:dyDescent="0.2">
      <c r="A52" s="30"/>
      <c r="B52" s="41" t="s">
        <v>29</v>
      </c>
      <c r="C52" s="48">
        <v>1010.5199966430664</v>
      </c>
      <c r="D52" s="49">
        <v>-777.49999618530273</v>
      </c>
      <c r="E52" s="49">
        <f t="shared" si="5"/>
        <v>233.02000045776367</v>
      </c>
      <c r="F52" s="48">
        <v>316.5</v>
      </c>
      <c r="G52" s="49">
        <v>-605.39999389648438</v>
      </c>
      <c r="H52" s="49">
        <f t="shared" si="6"/>
        <v>-288.89999389648438</v>
      </c>
      <c r="I52" s="48">
        <v>1318.4199981689453</v>
      </c>
      <c r="J52" s="49">
        <v>-208</v>
      </c>
      <c r="K52" s="49">
        <f t="shared" si="7"/>
        <v>1110.4199981689453</v>
      </c>
      <c r="L52" s="48">
        <v>1348.9000244140625</v>
      </c>
      <c r="M52" s="49">
        <v>0</v>
      </c>
      <c r="N52" s="65">
        <f t="shared" si="8"/>
        <v>1348.9000244140625</v>
      </c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</row>
    <row r="53" spans="1:182" x14ac:dyDescent="0.2">
      <c r="A53" s="30"/>
      <c r="B53" s="42" t="s">
        <v>30</v>
      </c>
      <c r="C53" s="48">
        <v>817.9219970703125</v>
      </c>
      <c r="D53" s="49">
        <v>-328.90000343322754</v>
      </c>
      <c r="E53" s="49">
        <f t="shared" si="5"/>
        <v>489.02199363708496</v>
      </c>
      <c r="F53" s="48">
        <v>0</v>
      </c>
      <c r="G53" s="49">
        <v>-392</v>
      </c>
      <c r="H53" s="49">
        <f t="shared" si="6"/>
        <v>-392</v>
      </c>
      <c r="I53" s="48">
        <v>0</v>
      </c>
      <c r="J53" s="49">
        <v>-449</v>
      </c>
      <c r="K53" s="49">
        <f t="shared" si="7"/>
        <v>-449</v>
      </c>
      <c r="L53" s="48">
        <v>0</v>
      </c>
      <c r="M53" s="49">
        <v>-123</v>
      </c>
      <c r="N53" s="65">
        <f t="shared" si="8"/>
        <v>-123</v>
      </c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</row>
    <row r="54" spans="1:182" x14ac:dyDescent="0.2">
      <c r="A54" s="30"/>
      <c r="B54" s="42" t="s">
        <v>31</v>
      </c>
      <c r="C54" s="48">
        <v>3762.5</v>
      </c>
      <c r="D54" s="49">
        <v>-1332.2999992370605</v>
      </c>
      <c r="E54" s="49">
        <f t="shared" si="5"/>
        <v>2430.2000007629395</v>
      </c>
      <c r="F54" s="48">
        <v>0</v>
      </c>
      <c r="G54" s="49">
        <v>-224</v>
      </c>
      <c r="H54" s="49">
        <f t="shared" si="6"/>
        <v>-224</v>
      </c>
      <c r="I54" s="48">
        <v>23</v>
      </c>
      <c r="J54" s="49">
        <v>-2251.8999938964844</v>
      </c>
      <c r="K54" s="49">
        <f t="shared" si="7"/>
        <v>-2228.8999938964844</v>
      </c>
      <c r="L54" s="48">
        <v>280</v>
      </c>
      <c r="M54" s="49">
        <v>0</v>
      </c>
      <c r="N54" s="65">
        <f t="shared" si="8"/>
        <v>280</v>
      </c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</row>
    <row r="55" spans="1:182" x14ac:dyDescent="0.2">
      <c r="A55" s="30"/>
      <c r="B55" s="42" t="s">
        <v>39</v>
      </c>
      <c r="C55" s="63">
        <v>147.77000045776367</v>
      </c>
      <c r="D55" s="64">
        <v>-698.51900482177734</v>
      </c>
      <c r="E55" s="64">
        <f t="shared" si="5"/>
        <v>-550.74900436401367</v>
      </c>
      <c r="F55" s="63">
        <v>0</v>
      </c>
      <c r="G55" s="64">
        <v>0</v>
      </c>
      <c r="H55" s="64">
        <f t="shared" si="6"/>
        <v>0</v>
      </c>
      <c r="I55" s="63">
        <v>32</v>
      </c>
      <c r="J55" s="64">
        <v>-240</v>
      </c>
      <c r="K55" s="64">
        <f t="shared" si="7"/>
        <v>-208</v>
      </c>
      <c r="L55" s="63">
        <v>168.89999961853027</v>
      </c>
      <c r="M55" s="64">
        <v>0</v>
      </c>
      <c r="N55" s="66">
        <f t="shared" si="8"/>
        <v>168.89999961853027</v>
      </c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</row>
    <row r="56" spans="1:182" ht="15.75" thickBot="1" x14ac:dyDescent="0.25">
      <c r="A56" s="26"/>
      <c r="B56" s="42" t="s">
        <v>43</v>
      </c>
      <c r="C56" s="48">
        <v>242.5</v>
      </c>
      <c r="D56" s="49">
        <v>-581.10000609999997</v>
      </c>
      <c r="E56" s="49">
        <f t="shared" si="5"/>
        <v>-338.60000609999997</v>
      </c>
      <c r="F56" s="61">
        <v>0</v>
      </c>
      <c r="G56" s="62">
        <v>-155.80000304999999</v>
      </c>
      <c r="H56" s="49">
        <f t="shared" si="6"/>
        <v>-155.80000304999999</v>
      </c>
      <c r="I56" s="48">
        <v>951.69999695000001</v>
      </c>
      <c r="J56" s="49">
        <v>-1450.5999984699999</v>
      </c>
      <c r="K56" s="49">
        <f t="shared" si="7"/>
        <v>-498.90000151999993</v>
      </c>
      <c r="L56" s="48">
        <v>82</v>
      </c>
      <c r="M56" s="49">
        <v>0</v>
      </c>
      <c r="N56" s="65">
        <f t="shared" si="8"/>
        <v>82</v>
      </c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</row>
    <row r="57" spans="1:182" ht="15.75" thickBot="1" x14ac:dyDescent="0.25">
      <c r="A57" s="30"/>
      <c r="B57" s="37" t="s">
        <v>37</v>
      </c>
      <c r="C57" s="38">
        <f>SUM(C35:C56)</f>
        <v>51566.5119972229</v>
      </c>
      <c r="D57" s="38">
        <f t="shared" ref="D57:N57" si="9">SUM(D35:D56)</f>
        <v>-25400.28901481277</v>
      </c>
      <c r="E57" s="38">
        <f t="shared" si="9"/>
        <v>26166.22298241013</v>
      </c>
      <c r="F57" s="38">
        <f t="shared" si="9"/>
        <v>4424.5</v>
      </c>
      <c r="G57" s="38">
        <f t="shared" si="9"/>
        <v>-3593.370002744824</v>
      </c>
      <c r="H57" s="38">
        <f t="shared" si="9"/>
        <v>831.12999725517579</v>
      </c>
      <c r="I57" s="38">
        <f t="shared" si="9"/>
        <v>25558.890002252429</v>
      </c>
      <c r="J57" s="38">
        <f t="shared" si="9"/>
        <v>-27999.100002284697</v>
      </c>
      <c r="K57" s="38">
        <f t="shared" si="9"/>
        <v>-2440.210000032268</v>
      </c>
      <c r="L57" s="38">
        <f t="shared" si="9"/>
        <v>21593.010015487671</v>
      </c>
      <c r="M57" s="38">
        <f t="shared" si="9"/>
        <v>-19157</v>
      </c>
      <c r="N57" s="67">
        <f t="shared" si="9"/>
        <v>2436.0100154876709</v>
      </c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</row>
    <row r="58" spans="1:182" x14ac:dyDescent="0.2">
      <c r="A58" s="30"/>
      <c r="B58" s="26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</row>
    <row r="59" spans="1:182" x14ac:dyDescent="0.2">
      <c r="A59" s="30"/>
      <c r="B59" s="26"/>
      <c r="C59" s="43"/>
      <c r="D59" s="43"/>
      <c r="E59" s="30"/>
      <c r="F59" s="43"/>
      <c r="G59" s="43"/>
      <c r="H59" s="30"/>
      <c r="I59" s="43"/>
      <c r="J59" s="43"/>
      <c r="K59" s="30"/>
      <c r="L59" s="43"/>
      <c r="M59" s="43"/>
      <c r="N59" s="30"/>
    </row>
    <row r="60" spans="1:182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</row>
  </sheetData>
  <mergeCells count="12">
    <mergeCell ref="B4:N4"/>
    <mergeCell ref="B5:B6"/>
    <mergeCell ref="C5:E5"/>
    <mergeCell ref="F5:H5"/>
    <mergeCell ref="I5:K5"/>
    <mergeCell ref="L5:N5"/>
    <mergeCell ref="B32:N32"/>
    <mergeCell ref="B33:B34"/>
    <mergeCell ref="C33:E33"/>
    <mergeCell ref="F33:H33"/>
    <mergeCell ref="I33:K33"/>
    <mergeCell ref="L33:N3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160366-bcfb-49fe-ae5b-ebd90b6ce091">
      <Terms xmlns="http://schemas.microsoft.com/office/infopath/2007/PartnerControls"/>
    </lcf76f155ced4ddcb4097134ff3c332f>
    <TaxCatchAll xmlns="d2c5561e-d5a1-4761-9d3e-caffcd84e59f" xsi:nil="true"/>
    <TestExpiryDate xmlns="38160366-bcfb-49fe-ae5b-ebd90b6ce091" xsi:nil="true"/>
    <Email_x0020_Address xmlns="38160366-bcfb-49fe-ae5b-ebd90b6ce091" xsi:nil="true"/>
    <Unique_x0020_Area_x0020_ID xmlns="38160366-bcfb-49fe-ae5b-ebd90b6ce091" xsi:nil="true"/>
    <Company_x0020_Name xmlns="38160366-bcfb-49fe-ae5b-ebd90b6ce091" xsi:nil="true"/>
    <Officercomments xmlns="38160366-bcfb-49fe-ae5b-ebd90b6ce09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7DB035DBAC944ADE7D0414AF03238" ma:contentTypeVersion="23" ma:contentTypeDescription="Create a new document." ma:contentTypeScope="" ma:versionID="ce161b2754a3e75beeafff718254b100">
  <xsd:schema xmlns:xsd="http://www.w3.org/2001/XMLSchema" xmlns:xs="http://www.w3.org/2001/XMLSchema" xmlns:p="http://schemas.microsoft.com/office/2006/metadata/properties" xmlns:ns2="38160366-bcfb-49fe-ae5b-ebd90b6ce091" xmlns:ns3="d2c5561e-d5a1-4761-9d3e-caffcd84e59f" targetNamespace="http://schemas.microsoft.com/office/2006/metadata/properties" ma:root="true" ma:fieldsID="ec827c578696666a4d4315321b3a6075" ns2:_="" ns3:_="">
    <xsd:import namespace="38160366-bcfb-49fe-ae5b-ebd90b6ce091"/>
    <xsd:import namespace="d2c5561e-d5a1-4761-9d3e-caffcd84e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TestExpiryDate" minOccurs="0"/>
                <xsd:element ref="ns2:MediaServiceBillingMetadata" minOccurs="0"/>
                <xsd:element ref="ns2:Unique_x0020_Area_x0020_ID" minOccurs="0"/>
                <xsd:element ref="ns2:Email_x0020_Address" minOccurs="0"/>
                <xsd:element ref="ns2:Company_x0020_Name" minOccurs="0"/>
                <xsd:element ref="ns2:Officer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60366-bcfb-49fe-ae5b-ebd90b6ce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ExpiryDate" ma:index="23" nillable="true" ma:displayName="Test Expiry Date" ma:description="TEst-  date document wouild be due to expire" ma:format="DateTime" ma:internalName="TestExpiryDat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Unique_x0020_Area_x0020_ID" ma:index="25" nillable="true" ma:displayName="Unique Area ID" ma:internalName="Unique_x0020_Area_x0020_ID">
      <xsd:simpleType>
        <xsd:restriction base="dms:Text"/>
      </xsd:simpleType>
    </xsd:element>
    <xsd:element name="Email_x0020_Address" ma:index="26" nillable="true" ma:displayName="Email Address" ma:internalName="Email_x0020_Address">
      <xsd:simpleType>
        <xsd:restriction base="dms:Text">
          <xsd:maxLength value="255"/>
        </xsd:restriction>
      </xsd:simpleType>
    </xsd:element>
    <xsd:element name="Company_x0020_Name" ma:index="27" nillable="true" ma:displayName="Company Name" ma:internalName="Company_x0020_Name">
      <xsd:simpleType>
        <xsd:restriction base="dms:Text"/>
      </xsd:simpleType>
    </xsd:element>
    <xsd:element name="Officercomments" ma:index="28" nillable="true" ma:displayName="Officer comments" ma:format="Dropdown" ma:internalName="Officer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5561e-d5a1-4761-9d3e-caffcd84e5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e3b12a5-4582-46ba-9309-d972dc8876db}" ma:internalName="TaxCatchAll" ma:showField="CatchAllData" ma:web="d2c5561e-d5a1-4761-9d3e-caffcd84e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4A3027-894F-40E0-94AE-2449A572DD79}">
  <ds:schemaRefs>
    <ds:schemaRef ds:uri="d2c5561e-d5a1-4761-9d3e-caffcd84e59f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38160366-bcfb-49fe-ae5b-ebd90b6ce09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D9D5349-BFF0-4AFB-9E30-FFEDCAC10A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89BC0B-4A53-4E17-A1AE-6F4FDEE86A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</vt:lpstr>
      <vt:lpstr>Town Centre Uses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Robyn Kemp</cp:lastModifiedBy>
  <cp:revision/>
  <dcterms:created xsi:type="dcterms:W3CDTF">2018-11-23T13:22:12Z</dcterms:created>
  <dcterms:modified xsi:type="dcterms:W3CDTF">2026-02-02T14:58:59Z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013C4CEE0698474165594716A59FA97739D92748814BBA896C58922D9F712BA62853B376146515F206EA4A74EE6FE7B323215F06A17D501B98378DFC1CAFCFD83564DFD5BFA8FCFA8D70664D70EF2B497A1DA8116E90D5EE7A59F9D343689BACB50930B1A4027C1BCAC273C479FA3B394DF01B8F1710D1A90965D872DA0AEDA</vt:lpwstr>
  </property>
  <property fmtid="{D5CDD505-2E9C-101B-9397-08002B2CF9AE}" pid="3" name="Business Objects Context Information1">
    <vt:lpwstr>22F90A637AD9B822544809D7A73C0BE2166A36F58F337A65A480A725E81BD246E129F3FF71390DBA2BEC43C5F66A4D911DACDD040521DE66B6170B6DCA7767514A45011C28927382F5BB71E88DABAB12EE4049AFBA57B63952F606E5BF5CCD326E41B88041A95A549521A5E7F822F46F4ED9561513A770ED346F94B0564209B</vt:lpwstr>
  </property>
  <property fmtid="{D5CDD505-2E9C-101B-9397-08002B2CF9AE}" pid="4" name="Business Objects Context Information2">
    <vt:lpwstr>EB7C095BE2F55A69EF64A98B015CC3154D4CF1CE53B50A542BC741F85798E62ABCB001E47E04218DF5731C4B5E52FC03977408FCA5F76E55F036FF5E1373A4142CE309A12C24C9E9CDBA7AE3E7E53CB4C4C7EDDA5CD4902DA9D3F37EE5209836397D0D2D69F09DE2C7D6F531A452DCF5EDAE478B07285EA6E0580CC99083C0E</vt:lpwstr>
  </property>
  <property fmtid="{D5CDD505-2E9C-101B-9397-08002B2CF9AE}" pid="5" name="Business Objects Context Information3">
    <vt:lpwstr>9AEC14B1C656A5A54D7B9EB0512412B12FC709907D8347E436EE9EB66180BFB6CFF1DFEA0F7380132229498950BABFD08BABD88D08FD92B87696A161D75B32613F7643A98AA12D8C9810DD3B78F6E75326BD0FCBCD66766EC291D296AD2B133198733C6164CB9E44C52EEA1A737B414630CFA1F142EDF26B9FBB1C713AA56D8</vt:lpwstr>
  </property>
  <property fmtid="{D5CDD505-2E9C-101B-9397-08002B2CF9AE}" pid="6" name="Business Objects Context Information4">
    <vt:lpwstr>FB445A4433AB4CEB7831AFF5E64CD105198C276F47A9FB157A8C654A3BF4F3547D2218261054AE87A9DC7A29015798C7B88A75C7D9889AF00FC04F2DC71F69D8EB61EB2C394F73E182EEE23CC4A1E106DF5B7BF5081B2AD0A4792B5AC8D8D6900CB60B30AD976D01C0FF54776BC4A623E0772233C7D0C43EE81381087D26C00</vt:lpwstr>
  </property>
  <property fmtid="{D5CDD505-2E9C-101B-9397-08002B2CF9AE}" pid="7" name="Business Objects Context Information5">
    <vt:lpwstr>6F1489900EFA7B6C9818212348B9E9EAC589CC2C25A5DEC5FC67E880214115D321C07C8A5F575BF1433E0D0DCE52377B1E265B807299846A276E95D0DE3D86A49D2A35EC8DF64FA0BB49A311FC7B96932F8E2BD732F5F1FCF1F47500FD3356F4C38A81D10A902BB9A05ECE749BE3280CDD7B6E19E27D129412077D678BAE3C2</vt:lpwstr>
  </property>
  <property fmtid="{D5CDD505-2E9C-101B-9397-08002B2CF9AE}" pid="8" name="Business Objects Context Information6">
    <vt:lpwstr>ED11FE05F3C4D0F3BF68594CD4A75D01B543C99336BB11293B12D5E62EFDDCFA19E23EE65E3D077693CF00FF1B15A01EEE965A8AD20F84B14755E6FC773ED917118F318C0160F56F673848BF5D204EB3966C1E792F9C778431374168A8997D8BCCCAE452C9B51EB244641048ADF86E650EAE2E4B8FEF4C842962665A9182EED</vt:lpwstr>
  </property>
  <property fmtid="{D5CDD505-2E9C-101B-9397-08002B2CF9AE}" pid="9" name="Business Objects Context Information7">
    <vt:lpwstr>091055CCB</vt:lpwstr>
  </property>
  <property fmtid="{D5CDD505-2E9C-101B-9397-08002B2CF9AE}" pid="10" name="ContentTypeId">
    <vt:lpwstr>0x0101006467DB035DBAC944ADE7D0414AF03238</vt:lpwstr>
  </property>
  <property fmtid="{D5CDD505-2E9C-101B-9397-08002B2CF9AE}" pid="11" name="MediaServiceImageTags">
    <vt:lpwstr/>
  </property>
</Properties>
</file>