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ccandpcc.sharepoint.com/sites/BusinessIntelligenceCCC/Shared Documents/Housing/Planning Monitoring/Data Outputs - Business/2024/Business Tables/Sharing versions/"/>
    </mc:Choice>
  </mc:AlternateContent>
  <xr:revisionPtr revIDLastSave="384" documentId="13_ncr:1_{32B54406-76E7-423D-92D3-840E30AEE141}" xr6:coauthVersionLast="47" xr6:coauthVersionMax="47" xr10:uidLastSave="{BDAB731C-90F9-4B39-8CF9-1A06CD3A6A94}"/>
  <bookViews>
    <workbookView xWindow="1170" yWindow="1170" windowWidth="26115" windowHeight="13950" tabRatio="500" xr2:uid="{00000000-000D-0000-FFFF-FFFF00000000}"/>
  </bookViews>
  <sheets>
    <sheet name="Tables" sheetId="5" r:id="rId1"/>
    <sheet name="Town Centre Us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6" l="1"/>
  <c r="E56" i="6" l="1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7" i="6"/>
  <c r="C29" i="6" l="1"/>
  <c r="R56" i="5"/>
  <c r="P56" i="5"/>
  <c r="O56" i="5"/>
  <c r="M56" i="5"/>
  <c r="D56" i="5"/>
  <c r="U55" i="5"/>
  <c r="V55" i="5"/>
  <c r="W55" i="5"/>
  <c r="U35" i="5"/>
  <c r="V35" i="5"/>
  <c r="U36" i="5"/>
  <c r="V36" i="5"/>
  <c r="U37" i="5"/>
  <c r="V37" i="5"/>
  <c r="U38" i="5"/>
  <c r="V38" i="5"/>
  <c r="U39" i="5"/>
  <c r="V39" i="5"/>
  <c r="U40" i="5"/>
  <c r="V40" i="5"/>
  <c r="U41" i="5"/>
  <c r="V41" i="5"/>
  <c r="U42" i="5"/>
  <c r="V42" i="5"/>
  <c r="U43" i="5"/>
  <c r="V43" i="5"/>
  <c r="W43" i="5"/>
  <c r="U44" i="5"/>
  <c r="V44" i="5"/>
  <c r="W44" i="5"/>
  <c r="U45" i="5"/>
  <c r="V45" i="5"/>
  <c r="W45" i="5"/>
  <c r="U46" i="5"/>
  <c r="V46" i="5"/>
  <c r="W46" i="5"/>
  <c r="U47" i="5"/>
  <c r="V47" i="5"/>
  <c r="W47" i="5"/>
  <c r="U48" i="5"/>
  <c r="V48" i="5"/>
  <c r="W48" i="5"/>
  <c r="U49" i="5"/>
  <c r="V49" i="5"/>
  <c r="W49" i="5"/>
  <c r="U50" i="5"/>
  <c r="V50" i="5"/>
  <c r="W50" i="5"/>
  <c r="U51" i="5"/>
  <c r="V51" i="5"/>
  <c r="W51" i="5"/>
  <c r="U52" i="5"/>
  <c r="V52" i="5"/>
  <c r="W52" i="5"/>
  <c r="U53" i="5"/>
  <c r="V53" i="5"/>
  <c r="W53" i="5"/>
  <c r="U54" i="5"/>
  <c r="V54" i="5"/>
  <c r="W54" i="5"/>
  <c r="V34" i="5"/>
  <c r="U34" i="5"/>
  <c r="D27" i="5"/>
  <c r="F27" i="5"/>
  <c r="G27" i="5"/>
  <c r="I27" i="5"/>
  <c r="J27" i="5"/>
  <c r="L27" i="5"/>
  <c r="M27" i="5"/>
  <c r="O27" i="5"/>
  <c r="P27" i="5"/>
  <c r="R27" i="5"/>
  <c r="S27" i="5"/>
  <c r="C27" i="5"/>
  <c r="U26" i="5"/>
  <c r="V26" i="5"/>
  <c r="W26" i="5" s="1"/>
  <c r="K29" i="6" l="1"/>
  <c r="D29" i="6"/>
  <c r="F29" i="6"/>
  <c r="G29" i="6"/>
  <c r="I29" i="6"/>
  <c r="J29" i="6"/>
  <c r="L29" i="6"/>
  <c r="M29" i="6"/>
  <c r="D57" i="6"/>
  <c r="F57" i="6"/>
  <c r="G57" i="6"/>
  <c r="H57" i="6"/>
  <c r="I57" i="6"/>
  <c r="J57" i="6"/>
  <c r="L57" i="6"/>
  <c r="M57" i="6"/>
  <c r="E29" i="6" l="1"/>
  <c r="T34" i="5"/>
  <c r="T35" i="5"/>
  <c r="T36" i="5"/>
  <c r="T37" i="5"/>
  <c r="T38" i="5"/>
  <c r="T39" i="5"/>
  <c r="T40" i="5"/>
  <c r="T41" i="5"/>
  <c r="T42" i="5"/>
  <c r="Q34" i="5"/>
  <c r="Q35" i="5"/>
  <c r="Q36" i="5"/>
  <c r="Q37" i="5"/>
  <c r="Q38" i="5"/>
  <c r="Q39" i="5"/>
  <c r="Q40" i="5"/>
  <c r="Q41" i="5"/>
  <c r="Q42" i="5"/>
  <c r="N34" i="5"/>
  <c r="N35" i="5"/>
  <c r="N36" i="5"/>
  <c r="N37" i="5"/>
  <c r="N38" i="5"/>
  <c r="N39" i="5"/>
  <c r="N40" i="5"/>
  <c r="N41" i="5"/>
  <c r="N42" i="5"/>
  <c r="K34" i="5"/>
  <c r="K35" i="5"/>
  <c r="K36" i="5"/>
  <c r="K37" i="5"/>
  <c r="K38" i="5"/>
  <c r="K39" i="5"/>
  <c r="K40" i="5"/>
  <c r="K41" i="5"/>
  <c r="K42" i="5"/>
  <c r="H34" i="5"/>
  <c r="H35" i="5"/>
  <c r="H36" i="5"/>
  <c r="H37" i="5"/>
  <c r="H38" i="5"/>
  <c r="H39" i="5"/>
  <c r="H40" i="5"/>
  <c r="H41" i="5"/>
  <c r="H42" i="5"/>
  <c r="E34" i="5"/>
  <c r="E35" i="5"/>
  <c r="E36" i="5"/>
  <c r="E37" i="5"/>
  <c r="E38" i="5"/>
  <c r="E39" i="5"/>
  <c r="E40" i="5"/>
  <c r="E41" i="5"/>
  <c r="E42" i="5"/>
  <c r="T5" i="5"/>
  <c r="T6" i="5"/>
  <c r="T7" i="5"/>
  <c r="T8" i="5"/>
  <c r="T9" i="5"/>
  <c r="T10" i="5"/>
  <c r="T11" i="5"/>
  <c r="T12" i="5"/>
  <c r="T13" i="5"/>
  <c r="Q5" i="5"/>
  <c r="Q6" i="5"/>
  <c r="Q7" i="5"/>
  <c r="Q8" i="5"/>
  <c r="Q9" i="5"/>
  <c r="Q10" i="5"/>
  <c r="Q11" i="5"/>
  <c r="Q12" i="5"/>
  <c r="Q13" i="5"/>
  <c r="N5" i="5"/>
  <c r="N6" i="5"/>
  <c r="N7" i="5"/>
  <c r="N8" i="5"/>
  <c r="N9" i="5"/>
  <c r="N10" i="5"/>
  <c r="N11" i="5"/>
  <c r="N12" i="5"/>
  <c r="N13" i="5"/>
  <c r="K5" i="5"/>
  <c r="K6" i="5"/>
  <c r="K7" i="5"/>
  <c r="K8" i="5"/>
  <c r="K9" i="5"/>
  <c r="K10" i="5"/>
  <c r="K11" i="5"/>
  <c r="K12" i="5"/>
  <c r="K13" i="5"/>
  <c r="H5" i="5"/>
  <c r="H6" i="5"/>
  <c r="H7" i="5"/>
  <c r="H8" i="5"/>
  <c r="H9" i="5"/>
  <c r="H10" i="5"/>
  <c r="H11" i="5"/>
  <c r="H12" i="5"/>
  <c r="H13" i="5"/>
  <c r="E6" i="5"/>
  <c r="E7" i="5"/>
  <c r="E8" i="5"/>
  <c r="E9" i="5"/>
  <c r="E10" i="5"/>
  <c r="E11" i="5"/>
  <c r="E12" i="5"/>
  <c r="E13" i="5"/>
  <c r="E5" i="5"/>
  <c r="W40" i="5" l="1"/>
  <c r="W39" i="5"/>
  <c r="E57" i="6"/>
  <c r="Q27" i="5"/>
  <c r="W38" i="5"/>
  <c r="W34" i="5"/>
  <c r="Q56" i="5"/>
  <c r="N27" i="5"/>
  <c r="W35" i="5"/>
  <c r="T27" i="5"/>
  <c r="W37" i="5"/>
  <c r="E27" i="5"/>
  <c r="W36" i="5"/>
  <c r="K27" i="5"/>
  <c r="H27" i="5"/>
  <c r="W42" i="5"/>
  <c r="W41" i="5"/>
  <c r="H29" i="6"/>
  <c r="F56" i="5"/>
  <c r="G56" i="5"/>
  <c r="I56" i="5"/>
  <c r="J56" i="5"/>
  <c r="L56" i="5"/>
  <c r="S56" i="5"/>
  <c r="C56" i="5"/>
  <c r="U11" i="5"/>
  <c r="V25" i="5"/>
  <c r="U25" i="5"/>
  <c r="W25" i="5" l="1"/>
  <c r="U24" i="5"/>
  <c r="V24" i="5"/>
  <c r="V23" i="5"/>
  <c r="U23" i="5"/>
  <c r="U22" i="5"/>
  <c r="V22" i="5"/>
  <c r="T56" i="5"/>
  <c r="V21" i="5"/>
  <c r="U21" i="5"/>
  <c r="V6" i="5"/>
  <c r="V7" i="5"/>
  <c r="V8" i="5"/>
  <c r="V9" i="5"/>
  <c r="V10" i="5"/>
  <c r="V11" i="5"/>
  <c r="W11" i="5" s="1"/>
  <c r="V12" i="5"/>
  <c r="V13" i="5"/>
  <c r="V14" i="5"/>
  <c r="V15" i="5"/>
  <c r="V16" i="5"/>
  <c r="V17" i="5"/>
  <c r="V18" i="5"/>
  <c r="V19" i="5"/>
  <c r="V20" i="5"/>
  <c r="V5" i="5"/>
  <c r="U18" i="5"/>
  <c r="U19" i="5"/>
  <c r="U20" i="5"/>
  <c r="U6" i="5"/>
  <c r="U7" i="5"/>
  <c r="U8" i="5"/>
  <c r="U9" i="5"/>
  <c r="U10" i="5"/>
  <c r="U12" i="5"/>
  <c r="U13" i="5"/>
  <c r="U14" i="5"/>
  <c r="U15" i="5"/>
  <c r="U16" i="5"/>
  <c r="U17" i="5"/>
  <c r="U5" i="5"/>
  <c r="W18" i="5" l="1"/>
  <c r="V27" i="5"/>
  <c r="W16" i="5"/>
  <c r="W22" i="5"/>
  <c r="W6" i="5"/>
  <c r="W17" i="5"/>
  <c r="U27" i="5"/>
  <c r="W15" i="5"/>
  <c r="W24" i="5"/>
  <c r="W14" i="5"/>
  <c r="N29" i="6"/>
  <c r="N57" i="6"/>
  <c r="K57" i="6"/>
  <c r="W23" i="5"/>
  <c r="W13" i="5"/>
  <c r="W12" i="5"/>
  <c r="W10" i="5"/>
  <c r="W5" i="5"/>
  <c r="W9" i="5"/>
  <c r="W21" i="5"/>
  <c r="W20" i="5"/>
  <c r="W8" i="5"/>
  <c r="W19" i="5"/>
  <c r="W7" i="5"/>
  <c r="N56" i="5"/>
  <c r="H56" i="5"/>
  <c r="V56" i="5"/>
  <c r="E56" i="5"/>
  <c r="U56" i="5"/>
  <c r="K56" i="5"/>
  <c r="W27" i="5" l="1"/>
  <c r="W56" i="5"/>
</calcChain>
</file>

<file path=xl/sharedStrings.xml><?xml version="1.0" encoding="utf-8"?>
<sst xmlns="http://schemas.openxmlformats.org/spreadsheetml/2006/main" count="187" uniqueCount="42">
  <si>
    <t>B1 (Unspecifed)</t>
  </si>
  <si>
    <t>B1a</t>
  </si>
  <si>
    <t>B1b</t>
  </si>
  <si>
    <t>B1c</t>
  </si>
  <si>
    <t>B2</t>
  </si>
  <si>
    <t>B8</t>
  </si>
  <si>
    <t>B1 - B8</t>
  </si>
  <si>
    <t>Gains</t>
  </si>
  <si>
    <t>Losses</t>
  </si>
  <si>
    <t>Net</t>
  </si>
  <si>
    <t>01/04/2002 - 31/03/2003</t>
  </si>
  <si>
    <t>01/04/2003 - 31/03/2004</t>
  </si>
  <si>
    <t>01/04/2004 - 31/03/2005</t>
  </si>
  <si>
    <t>01/04/2005 - 31/03/2006</t>
  </si>
  <si>
    <t>01/04/2006 - 31/03/2007</t>
  </si>
  <si>
    <t>01/04/2007 - 31/03/2008</t>
  </si>
  <si>
    <t>01/04/2008 - 31/03/2009</t>
  </si>
  <si>
    <t>01/04/2009 - 31/03/2010</t>
  </si>
  <si>
    <t>01/04/2010 - 31/03/2011</t>
  </si>
  <si>
    <t>01/04/2011 - 31/03/2012</t>
  </si>
  <si>
    <t>01/04/2012 - 31/03/2013</t>
  </si>
  <si>
    <t>01/04/2013 - 31/03/2014</t>
  </si>
  <si>
    <t>01/04/2014 - 31/03/2015</t>
  </si>
  <si>
    <t>01/04/2015 - 31/03/2016</t>
  </si>
  <si>
    <t>01/04/2016 - 31/03/2017</t>
  </si>
  <si>
    <t>01/04/2017 - 31/03/2018</t>
  </si>
  <si>
    <t>01/04/2018 - 31/03/2019</t>
  </si>
  <si>
    <t>01/04/2019 - 31/03/2020</t>
  </si>
  <si>
    <t>01/04/2020 - 31/03/2021</t>
  </si>
  <si>
    <t>01/04/2021 - 31/03/2022</t>
  </si>
  <si>
    <t>TOTAL</t>
  </si>
  <si>
    <t>D2</t>
  </si>
  <si>
    <t>AMOUNT OF COMPLETED FLOORSPACE IN TOWN CENTRE AREAS (SQ.M.)</t>
  </si>
  <si>
    <t>A1</t>
  </si>
  <si>
    <t>A2</t>
  </si>
  <si>
    <t>Total</t>
  </si>
  <si>
    <t>AMOUNT OF COMPLETED FLOORSPACE IN LOCAL AUTHORITY AREA (SQ.M.)</t>
  </si>
  <si>
    <t>01/04/2022 - 31/03/2023</t>
  </si>
  <si>
    <t>Cambridge</t>
  </si>
  <si>
    <t>Cambridge COMPLETIONS (2024 UPDATE) Sqm</t>
  </si>
  <si>
    <t>Cambridge COMPLETIONS (2024 UPDATE) Ha</t>
  </si>
  <si>
    <t>01/04/2023 - 31/03/2024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</si>
</sst>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>
      <alignment vertical="top"/>
    </xf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</cellStyleXfs>
  <cellXfs count="89">
    <xf numFmtId="0" fontId="0" fillId="0" borderId="0" xfId="0">
      <alignment vertical="top"/>
    </xf>
    <xf numFmtId="0" fontId="3" fillId="0" borderId="0" xfId="0" applyFont="1" applyAlignment="1"/>
    <xf numFmtId="0" fontId="2" fillId="4" borderId="1" xfId="7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top"/>
    </xf>
    <xf numFmtId="14" fontId="5" fillId="4" borderId="2" xfId="8" applyNumberFormat="1" applyFont="1" applyFill="1" applyBorder="1" applyAlignment="1">
      <alignment vertical="center"/>
    </xf>
    <xf numFmtId="0" fontId="5" fillId="4" borderId="2" xfId="7" applyFont="1" applyFill="1" applyBorder="1" applyAlignment="1">
      <alignment vertical="center" wrapText="1"/>
    </xf>
    <xf numFmtId="0" fontId="5" fillId="4" borderId="5" xfId="7" applyFont="1" applyFill="1" applyBorder="1" applyAlignment="1">
      <alignment vertical="center" wrapText="1"/>
    </xf>
    <xf numFmtId="0" fontId="5" fillId="5" borderId="6" xfId="3" applyFont="1" applyFill="1" applyBorder="1" applyAlignment="1">
      <alignment vertical="center"/>
    </xf>
    <xf numFmtId="2" fontId="5" fillId="5" borderId="7" xfId="6" applyNumberFormat="1" applyFont="1" applyFill="1" applyBorder="1" applyAlignment="1">
      <alignment horizontal="center" vertical="center" wrapText="1"/>
    </xf>
    <xf numFmtId="0" fontId="2" fillId="4" borderId="3" xfId="7" applyFont="1" applyFill="1" applyBorder="1" applyAlignment="1" applyProtection="1">
      <alignment horizontal="center" vertical="center" wrapText="1"/>
      <protection locked="0"/>
    </xf>
    <xf numFmtId="0" fontId="2" fillId="4" borderId="4" xfId="7" applyFont="1" applyFill="1" applyBorder="1" applyAlignment="1">
      <alignment horizontal="center" vertical="center" wrapText="1"/>
    </xf>
    <xf numFmtId="3" fontId="5" fillId="5" borderId="7" xfId="6" applyNumberFormat="1" applyFont="1" applyFill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6" fillId="0" borderId="0" xfId="1"/>
    <xf numFmtId="0" fontId="4" fillId="0" borderId="0" xfId="1" applyFont="1"/>
    <xf numFmtId="0" fontId="2" fillId="0" borderId="0" xfId="1" applyFont="1"/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0" xfId="1" applyFont="1"/>
    <xf numFmtId="0" fontId="13" fillId="0" borderId="0" xfId="1" applyFont="1"/>
    <xf numFmtId="0" fontId="0" fillId="6" borderId="0" xfId="0" applyFill="1">
      <alignment vertical="top"/>
    </xf>
    <xf numFmtId="0" fontId="15" fillId="6" borderId="0" xfId="0" applyFont="1" applyFill="1">
      <alignment vertical="top"/>
    </xf>
    <xf numFmtId="0" fontId="15" fillId="0" borderId="0" xfId="0" applyFont="1" applyAlignment="1"/>
    <xf numFmtId="0" fontId="5" fillId="3" borderId="12" xfId="6" applyFont="1" applyFill="1" applyBorder="1" applyAlignment="1">
      <alignment vertical="center" wrapText="1"/>
    </xf>
    <xf numFmtId="3" fontId="5" fillId="3" borderId="10" xfId="1" applyNumberFormat="1" applyFont="1" applyFill="1" applyBorder="1" applyAlignment="1">
      <alignment horizontal="center"/>
    </xf>
    <xf numFmtId="14" fontId="5" fillId="2" borderId="13" xfId="8" applyNumberFormat="1" applyFont="1" applyFill="1" applyBorder="1" applyAlignment="1">
      <alignment vertical="center"/>
    </xf>
    <xf numFmtId="0" fontId="5" fillId="2" borderId="13" xfId="6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/>
    </xf>
    <xf numFmtId="3" fontId="5" fillId="0" borderId="0" xfId="1" applyNumberFormat="1" applyFont="1"/>
    <xf numFmtId="3" fontId="2" fillId="0" borderId="3" xfId="6" applyNumberFormat="1" applyFont="1" applyBorder="1" applyAlignment="1">
      <alignment horizontal="center" vertical="center" wrapText="1"/>
    </xf>
    <xf numFmtId="3" fontId="2" fillId="0" borderId="1" xfId="6" applyNumberFormat="1" applyFont="1" applyBorder="1" applyAlignment="1">
      <alignment horizontal="center" vertical="center" wrapText="1"/>
    </xf>
    <xf numFmtId="3" fontId="2" fillId="0" borderId="4" xfId="6" applyNumberFormat="1" applyFont="1" applyBorder="1" applyAlignment="1">
      <alignment horizontal="center" vertical="center" wrapText="1"/>
    </xf>
    <xf numFmtId="2" fontId="2" fillId="0" borderId="1" xfId="6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3" fontId="2" fillId="0" borderId="13" xfId="1" applyNumberFormat="1" applyFont="1" applyBorder="1" applyAlignment="1">
      <alignment horizontal="center" vertical="center"/>
    </xf>
    <xf numFmtId="3" fontId="2" fillId="0" borderId="9" xfId="1" applyNumberFormat="1" applyFont="1" applyBorder="1" applyAlignment="1">
      <alignment horizontal="center" vertical="center"/>
    </xf>
    <xf numFmtId="3" fontId="16" fillId="0" borderId="4" xfId="1" applyNumberFormat="1" applyFont="1" applyBorder="1" applyAlignment="1">
      <alignment horizontal="center" vertical="center"/>
    </xf>
    <xf numFmtId="0" fontId="17" fillId="0" borderId="0" xfId="0" applyFont="1" applyAlignment="1"/>
    <xf numFmtId="3" fontId="5" fillId="5" borderId="23" xfId="6" applyNumberFormat="1" applyFont="1" applyFill="1" applyBorder="1" applyAlignment="1">
      <alignment horizontal="center" vertical="center" wrapText="1"/>
    </xf>
    <xf numFmtId="2" fontId="2" fillId="0" borderId="4" xfId="6" applyNumberFormat="1" applyFont="1" applyBorder="1" applyAlignment="1">
      <alignment horizontal="center" vertical="center" wrapText="1"/>
    </xf>
    <xf numFmtId="2" fontId="5" fillId="5" borderId="23" xfId="6" applyNumberFormat="1" applyFont="1" applyFill="1" applyBorder="1" applyAlignment="1">
      <alignment horizontal="center" vertical="center" wrapText="1"/>
    </xf>
    <xf numFmtId="3" fontId="5" fillId="3" borderId="6" xfId="1" applyNumberFormat="1" applyFont="1" applyFill="1" applyBorder="1" applyAlignment="1">
      <alignment horizontal="center"/>
    </xf>
    <xf numFmtId="3" fontId="16" fillId="0" borderId="1" xfId="1" applyNumberFormat="1" applyFont="1" applyBorder="1" applyAlignment="1">
      <alignment horizontal="center" vertical="center"/>
    </xf>
    <xf numFmtId="3" fontId="16" fillId="0" borderId="3" xfId="1" applyNumberFormat="1" applyFont="1" applyBorder="1" applyAlignment="1">
      <alignment horizontal="center" vertical="center"/>
    </xf>
    <xf numFmtId="14" fontId="5" fillId="4" borderId="13" xfId="8" applyNumberFormat="1" applyFont="1" applyFill="1" applyBorder="1" applyAlignment="1">
      <alignment vertical="center"/>
    </xf>
    <xf numFmtId="0" fontId="5" fillId="4" borderId="13" xfId="7" applyFont="1" applyFill="1" applyBorder="1" applyAlignment="1">
      <alignment vertical="center" wrapText="1"/>
    </xf>
    <xf numFmtId="0" fontId="5" fillId="4" borderId="14" xfId="7" applyFont="1" applyFill="1" applyBorder="1" applyAlignment="1">
      <alignment vertical="center" wrapText="1"/>
    </xf>
    <xf numFmtId="0" fontId="5" fillId="5" borderId="12" xfId="3" applyFont="1" applyFill="1" applyBorder="1" applyAlignment="1">
      <alignment vertical="center"/>
    </xf>
    <xf numFmtId="0" fontId="2" fillId="4" borderId="26" xfId="7" applyFont="1" applyFill="1" applyBorder="1" applyAlignment="1" applyProtection="1">
      <alignment horizontal="center" vertical="center" wrapText="1"/>
      <protection locked="0"/>
    </xf>
    <xf numFmtId="2" fontId="2" fillId="0" borderId="26" xfId="6" applyNumberFormat="1" applyFont="1" applyBorder="1" applyAlignment="1">
      <alignment horizontal="center" vertical="center" wrapText="1"/>
    </xf>
    <xf numFmtId="2" fontId="2" fillId="0" borderId="3" xfId="6" applyNumberFormat="1" applyFont="1" applyBorder="1" applyAlignment="1">
      <alignment horizontal="center" vertical="center" wrapText="1"/>
    </xf>
    <xf numFmtId="2" fontId="5" fillId="5" borderId="10" xfId="6" applyNumberFormat="1" applyFont="1" applyFill="1" applyBorder="1" applyAlignment="1">
      <alignment horizontal="center" vertical="center" wrapText="1"/>
    </xf>
    <xf numFmtId="3" fontId="16" fillId="0" borderId="27" xfId="1" applyNumberFormat="1" applyFont="1" applyBorder="1" applyAlignment="1">
      <alignment horizontal="center" vertical="center"/>
    </xf>
    <xf numFmtId="3" fontId="16" fillId="0" borderId="24" xfId="1" applyNumberFormat="1" applyFont="1" applyBorder="1" applyAlignment="1">
      <alignment horizontal="center" vertical="center"/>
    </xf>
    <xf numFmtId="3" fontId="16" fillId="0" borderId="28" xfId="1" applyNumberFormat="1" applyFont="1" applyBorder="1" applyAlignment="1">
      <alignment horizontal="center" vertical="center"/>
    </xf>
    <xf numFmtId="0" fontId="5" fillId="4" borderId="15" xfId="7" applyFont="1" applyFill="1" applyBorder="1" applyAlignment="1">
      <alignment horizontal="center" vertical="center" wrapText="1"/>
    </xf>
    <xf numFmtId="0" fontId="5" fillId="4" borderId="21" xfId="7" applyFont="1" applyFill="1" applyBorder="1" applyAlignment="1">
      <alignment horizontal="center" vertical="center" wrapText="1"/>
    </xf>
    <xf numFmtId="0" fontId="5" fillId="4" borderId="16" xfId="7" applyFont="1" applyFill="1" applyBorder="1" applyAlignment="1">
      <alignment horizontal="center" vertical="center" wrapText="1"/>
    </xf>
    <xf numFmtId="0" fontId="4" fillId="5" borderId="17" xfId="4" applyFont="1" applyFill="1" applyBorder="1" applyAlignment="1">
      <alignment horizontal="center" vertical="center"/>
    </xf>
    <xf numFmtId="0" fontId="4" fillId="5" borderId="18" xfId="4" applyFont="1" applyFill="1" applyBorder="1" applyAlignment="1">
      <alignment horizontal="center" vertical="center"/>
    </xf>
    <xf numFmtId="0" fontId="4" fillId="5" borderId="19" xfId="4" applyFont="1" applyFill="1" applyBorder="1" applyAlignment="1">
      <alignment horizontal="center" vertical="center"/>
    </xf>
    <xf numFmtId="0" fontId="4" fillId="4" borderId="17" xfId="7" applyFont="1" applyFill="1" applyBorder="1" applyAlignment="1">
      <alignment horizontal="center" vertical="center" wrapText="1"/>
    </xf>
    <xf numFmtId="0" fontId="4" fillId="4" borderId="20" xfId="7" applyFont="1" applyFill="1" applyBorder="1" applyAlignment="1">
      <alignment horizontal="center" vertical="center" wrapText="1"/>
    </xf>
    <xf numFmtId="0" fontId="5" fillId="4" borderId="25" xfId="7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/>
    </xf>
    <xf numFmtId="0" fontId="4" fillId="5" borderId="23" xfId="4" applyFont="1" applyFill="1" applyBorder="1" applyAlignment="1">
      <alignment horizontal="center" vertical="center"/>
    </xf>
    <xf numFmtId="0" fontId="10" fillId="3" borderId="22" xfId="1" applyFont="1" applyFill="1" applyBorder="1" applyAlignment="1">
      <alignment vertical="center"/>
    </xf>
    <xf numFmtId="0" fontId="6" fillId="3" borderId="18" xfId="1" applyFill="1" applyBorder="1" applyAlignment="1">
      <alignment vertical="center"/>
    </xf>
    <xf numFmtId="0" fontId="6" fillId="3" borderId="19" xfId="1" applyFill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6" fillId="2" borderId="21" xfId="1" applyFill="1" applyBorder="1" applyAlignment="1">
      <alignment horizontal="center" vertical="center"/>
    </xf>
    <xf numFmtId="0" fontId="6" fillId="2" borderId="16" xfId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6" fillId="2" borderId="30" xfId="1" applyFill="1" applyBorder="1" applyAlignment="1">
      <alignment horizontal="center" vertical="center"/>
    </xf>
    <xf numFmtId="0" fontId="6" fillId="2" borderId="31" xfId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6" fillId="2" borderId="18" xfId="1" applyFill="1" applyBorder="1" applyAlignment="1">
      <alignment horizontal="center" vertical="center"/>
    </xf>
    <xf numFmtId="0" fontId="6" fillId="2" borderId="19" xfId="1" applyFill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3 2 2" xfId="3" xr:uid="{00000000-0005-0000-0000-000003000000}"/>
    <cellStyle name="Normal 7" xfId="4" xr:uid="{00000000-0005-0000-0000-000004000000}"/>
    <cellStyle name="Normal 8" xfId="5" xr:uid="{00000000-0005-0000-0000-000005000000}"/>
    <cellStyle name="Normal_2004 completions (all districts) for 2004 RAMR (run 04.08.04) 2 2" xfId="6" xr:uid="{00000000-0005-0000-0000-000006000000}"/>
    <cellStyle name="Normal_2004 completions (all districts) for 2004 RAMR (run 04.08.04) 3" xfId="7" xr:uid="{00000000-0005-0000-0000-000007000000}"/>
    <cellStyle name="Normal_Sheet1 2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="75" zoomScaleNormal="75" workbookViewId="0"/>
  </sheetViews>
  <sheetFormatPr defaultRowHeight="12.75" x14ac:dyDescent="0.2"/>
  <cols>
    <col min="1" max="1" width="20" customWidth="1"/>
    <col min="2" max="2" width="27.7109375" customWidth="1"/>
    <col min="3" max="9" width="13.28515625" customWidth="1"/>
    <col min="10" max="11" width="13.28515625" style="8" customWidth="1"/>
    <col min="12" max="23" width="13.28515625" customWidth="1"/>
  </cols>
  <sheetData>
    <row r="1" spans="1:23" s="27" customFormat="1" ht="13.5" thickBot="1" x14ac:dyDescent="0.25">
      <c r="J1" s="28"/>
      <c r="K1" s="28"/>
    </row>
    <row r="2" spans="1:23" s="1" customFormat="1" ht="24.75" customHeight="1" thickBot="1" x14ac:dyDescent="0.25">
      <c r="B2" s="66" t="s">
        <v>39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8"/>
    </row>
    <row r="3" spans="1:23" s="1" customFormat="1" ht="50.25" customHeight="1" x14ac:dyDescent="0.2">
      <c r="B3" s="69"/>
      <c r="C3" s="63" t="s">
        <v>0</v>
      </c>
      <c r="D3" s="64"/>
      <c r="E3" s="65"/>
      <c r="F3" s="63" t="s">
        <v>1</v>
      </c>
      <c r="G3" s="64"/>
      <c r="H3" s="65"/>
      <c r="I3" s="63" t="s">
        <v>2</v>
      </c>
      <c r="J3" s="64"/>
      <c r="K3" s="65"/>
      <c r="L3" s="63" t="s">
        <v>3</v>
      </c>
      <c r="M3" s="64"/>
      <c r="N3" s="65"/>
      <c r="O3" s="63" t="s">
        <v>4</v>
      </c>
      <c r="P3" s="64"/>
      <c r="Q3" s="65"/>
      <c r="R3" s="63" t="s">
        <v>5</v>
      </c>
      <c r="S3" s="64"/>
      <c r="T3" s="65"/>
      <c r="U3" s="63" t="s">
        <v>6</v>
      </c>
      <c r="V3" s="64"/>
      <c r="W3" s="65"/>
    </row>
    <row r="4" spans="1:23" s="1" customFormat="1" ht="57" customHeight="1" x14ac:dyDescent="0.2">
      <c r="B4" s="70"/>
      <c r="C4" s="14" t="s">
        <v>7</v>
      </c>
      <c r="D4" s="2" t="s">
        <v>8</v>
      </c>
      <c r="E4" s="15" t="s">
        <v>9</v>
      </c>
      <c r="F4" s="14" t="s">
        <v>7</v>
      </c>
      <c r="G4" s="2" t="s">
        <v>8</v>
      </c>
      <c r="H4" s="15" t="s">
        <v>9</v>
      </c>
      <c r="I4" s="14" t="s">
        <v>7</v>
      </c>
      <c r="J4" s="2" t="s">
        <v>8</v>
      </c>
      <c r="K4" s="15" t="s">
        <v>9</v>
      </c>
      <c r="L4" s="14" t="s">
        <v>7</v>
      </c>
      <c r="M4" s="2" t="s">
        <v>8</v>
      </c>
      <c r="N4" s="15" t="s">
        <v>9</v>
      </c>
      <c r="O4" s="14" t="s">
        <v>7</v>
      </c>
      <c r="P4" s="2" t="s">
        <v>8</v>
      </c>
      <c r="Q4" s="15" t="s">
        <v>9</v>
      </c>
      <c r="R4" s="14" t="s">
        <v>7</v>
      </c>
      <c r="S4" s="2" t="s">
        <v>8</v>
      </c>
      <c r="T4" s="15" t="s">
        <v>9</v>
      </c>
      <c r="U4" s="14" t="s">
        <v>7</v>
      </c>
      <c r="V4" s="2" t="s">
        <v>8</v>
      </c>
      <c r="W4" s="15" t="s">
        <v>9</v>
      </c>
    </row>
    <row r="5" spans="1:23" s="1" customFormat="1" ht="23.25" customHeight="1" x14ac:dyDescent="0.2">
      <c r="B5" s="9" t="s">
        <v>10</v>
      </c>
      <c r="C5" s="37">
        <v>0</v>
      </c>
      <c r="D5" s="38">
        <v>0</v>
      </c>
      <c r="E5" s="39">
        <f t="shared" ref="E5:E13" si="0">D5+C5</f>
        <v>0</v>
      </c>
      <c r="F5" s="37">
        <v>508</v>
      </c>
      <c r="G5" s="38">
        <v>-5599</v>
      </c>
      <c r="H5" s="39">
        <f t="shared" ref="H5:H13" si="1">G5+F5</f>
        <v>-5091</v>
      </c>
      <c r="I5" s="37">
        <v>6741</v>
      </c>
      <c r="J5" s="38">
        <v>-4140</v>
      </c>
      <c r="K5" s="39">
        <f t="shared" ref="K5:K13" si="2">J5+I5</f>
        <v>2601</v>
      </c>
      <c r="L5" s="37">
        <v>3071</v>
      </c>
      <c r="M5" s="38">
        <v>-13506</v>
      </c>
      <c r="N5" s="39">
        <f t="shared" ref="N5:N13" si="3">M5+L5</f>
        <v>-10435</v>
      </c>
      <c r="O5" s="37">
        <v>7107</v>
      </c>
      <c r="P5" s="38">
        <v>-7176</v>
      </c>
      <c r="Q5" s="39">
        <f t="shared" ref="Q5:Q13" si="4">P5+O5</f>
        <v>-69</v>
      </c>
      <c r="R5" s="37">
        <v>6896</v>
      </c>
      <c r="S5" s="38">
        <v>-5828</v>
      </c>
      <c r="T5" s="39">
        <f t="shared" ref="T5:T13" si="5">S5+R5</f>
        <v>1068</v>
      </c>
      <c r="U5" s="37">
        <f>C5+F5+I5+L5+O5+R5</f>
        <v>24323</v>
      </c>
      <c r="V5" s="38">
        <f>D5+G5+J5+M5+P5+S5</f>
        <v>-36249</v>
      </c>
      <c r="W5" s="39">
        <f t="shared" ref="W5:W26" si="6">V5+U5</f>
        <v>-11926</v>
      </c>
    </row>
    <row r="6" spans="1:23" s="1" customFormat="1" ht="23.25" customHeight="1" x14ac:dyDescent="0.2">
      <c r="A6" s="3"/>
      <c r="B6" s="9" t="s">
        <v>11</v>
      </c>
      <c r="C6" s="37">
        <v>0</v>
      </c>
      <c r="D6" s="38">
        <v>0</v>
      </c>
      <c r="E6" s="39">
        <f t="shared" si="0"/>
        <v>0</v>
      </c>
      <c r="F6" s="37">
        <v>16843</v>
      </c>
      <c r="G6" s="38">
        <v>-22329</v>
      </c>
      <c r="H6" s="39">
        <f t="shared" si="1"/>
        <v>-5486</v>
      </c>
      <c r="I6" s="37">
        <v>7970</v>
      </c>
      <c r="J6" s="38">
        <v>-1971</v>
      </c>
      <c r="K6" s="39">
        <f t="shared" si="2"/>
        <v>5999</v>
      </c>
      <c r="L6" s="37">
        <v>147</v>
      </c>
      <c r="M6" s="38">
        <v>-1519</v>
      </c>
      <c r="N6" s="39">
        <f t="shared" si="3"/>
        <v>-1372</v>
      </c>
      <c r="O6" s="37">
        <v>4197</v>
      </c>
      <c r="P6" s="38">
        <v>-9597</v>
      </c>
      <c r="Q6" s="39">
        <f t="shared" si="4"/>
        <v>-5400</v>
      </c>
      <c r="R6" s="37">
        <v>11208</v>
      </c>
      <c r="S6" s="38">
        <v>-13691</v>
      </c>
      <c r="T6" s="39">
        <f t="shared" si="5"/>
        <v>-2483</v>
      </c>
      <c r="U6" s="37">
        <f t="shared" ref="U6:U21" si="7">C6+F6+I6+L6+O6+R6</f>
        <v>40365</v>
      </c>
      <c r="V6" s="38">
        <f t="shared" ref="V6:V21" si="8">D6+G6+J6+M6+P6+S6</f>
        <v>-49107</v>
      </c>
      <c r="W6" s="39">
        <f t="shared" si="6"/>
        <v>-8742</v>
      </c>
    </row>
    <row r="7" spans="1:23" s="1" customFormat="1" ht="23.25" customHeight="1" x14ac:dyDescent="0.2">
      <c r="B7" s="9" t="s">
        <v>12</v>
      </c>
      <c r="C7" s="37">
        <v>0</v>
      </c>
      <c r="D7" s="38">
        <v>0</v>
      </c>
      <c r="E7" s="39">
        <f t="shared" si="0"/>
        <v>0</v>
      </c>
      <c r="F7" s="37">
        <v>3420</v>
      </c>
      <c r="G7" s="38">
        <v>-22850</v>
      </c>
      <c r="H7" s="39">
        <f t="shared" si="1"/>
        <v>-19430</v>
      </c>
      <c r="I7" s="37">
        <v>497</v>
      </c>
      <c r="J7" s="38">
        <v>0</v>
      </c>
      <c r="K7" s="39">
        <f t="shared" si="2"/>
        <v>497</v>
      </c>
      <c r="L7" s="37">
        <v>0</v>
      </c>
      <c r="M7" s="38">
        <v>-760</v>
      </c>
      <c r="N7" s="39">
        <f t="shared" si="3"/>
        <v>-760</v>
      </c>
      <c r="O7" s="37">
        <v>760</v>
      </c>
      <c r="P7" s="38">
        <v>-5370</v>
      </c>
      <c r="Q7" s="39">
        <f t="shared" si="4"/>
        <v>-4610</v>
      </c>
      <c r="R7" s="37">
        <v>589</v>
      </c>
      <c r="S7" s="38">
        <v>-787</v>
      </c>
      <c r="T7" s="39">
        <f t="shared" si="5"/>
        <v>-198</v>
      </c>
      <c r="U7" s="37">
        <f t="shared" si="7"/>
        <v>5266</v>
      </c>
      <c r="V7" s="38">
        <f t="shared" si="8"/>
        <v>-29767</v>
      </c>
      <c r="W7" s="39">
        <f t="shared" si="6"/>
        <v>-24501</v>
      </c>
    </row>
    <row r="8" spans="1:23" s="1" customFormat="1" ht="23.25" customHeight="1" x14ac:dyDescent="0.2">
      <c r="B8" s="9" t="s">
        <v>13</v>
      </c>
      <c r="C8" s="37">
        <v>0</v>
      </c>
      <c r="D8" s="38">
        <v>0</v>
      </c>
      <c r="E8" s="39">
        <f t="shared" si="0"/>
        <v>0</v>
      </c>
      <c r="F8" s="37">
        <v>1604</v>
      </c>
      <c r="G8" s="38">
        <v>-4643</v>
      </c>
      <c r="H8" s="39">
        <f t="shared" si="1"/>
        <v>-3039</v>
      </c>
      <c r="I8" s="37">
        <v>220</v>
      </c>
      <c r="J8" s="38">
        <v>-1361</v>
      </c>
      <c r="K8" s="39">
        <f t="shared" si="2"/>
        <v>-1141</v>
      </c>
      <c r="L8" s="37">
        <v>0</v>
      </c>
      <c r="M8" s="38">
        <v>-4955</v>
      </c>
      <c r="N8" s="39">
        <f t="shared" si="3"/>
        <v>-4955</v>
      </c>
      <c r="O8" s="37">
        <v>0</v>
      </c>
      <c r="P8" s="38">
        <v>-3580</v>
      </c>
      <c r="Q8" s="39">
        <f t="shared" si="4"/>
        <v>-3580</v>
      </c>
      <c r="R8" s="37">
        <v>0</v>
      </c>
      <c r="S8" s="38">
        <v>-90</v>
      </c>
      <c r="T8" s="39">
        <f t="shared" si="5"/>
        <v>-90</v>
      </c>
      <c r="U8" s="37">
        <f t="shared" si="7"/>
        <v>1824</v>
      </c>
      <c r="V8" s="38">
        <f t="shared" si="8"/>
        <v>-14629</v>
      </c>
      <c r="W8" s="39">
        <f t="shared" si="6"/>
        <v>-12805</v>
      </c>
    </row>
    <row r="9" spans="1:23" s="1" customFormat="1" ht="23.25" customHeight="1" x14ac:dyDescent="0.2">
      <c r="B9" s="9" t="s">
        <v>14</v>
      </c>
      <c r="C9" s="37">
        <v>0</v>
      </c>
      <c r="D9" s="38">
        <v>0</v>
      </c>
      <c r="E9" s="39">
        <f t="shared" si="0"/>
        <v>0</v>
      </c>
      <c r="F9" s="37">
        <v>1001</v>
      </c>
      <c r="G9" s="38">
        <v>-2724</v>
      </c>
      <c r="H9" s="39">
        <f t="shared" si="1"/>
        <v>-1723</v>
      </c>
      <c r="I9" s="37">
        <v>14150</v>
      </c>
      <c r="J9" s="38">
        <v>0</v>
      </c>
      <c r="K9" s="39">
        <f t="shared" si="2"/>
        <v>14150</v>
      </c>
      <c r="L9" s="37">
        <v>270</v>
      </c>
      <c r="M9" s="38">
        <v>-1158</v>
      </c>
      <c r="N9" s="39">
        <f t="shared" si="3"/>
        <v>-888</v>
      </c>
      <c r="O9" s="37">
        <v>775</v>
      </c>
      <c r="P9" s="38">
        <v>-2030</v>
      </c>
      <c r="Q9" s="39">
        <f t="shared" si="4"/>
        <v>-1255</v>
      </c>
      <c r="R9" s="37">
        <v>395</v>
      </c>
      <c r="S9" s="38">
        <v>-3865</v>
      </c>
      <c r="T9" s="39">
        <f t="shared" si="5"/>
        <v>-3470</v>
      </c>
      <c r="U9" s="37">
        <f t="shared" si="7"/>
        <v>16591</v>
      </c>
      <c r="V9" s="38">
        <f t="shared" si="8"/>
        <v>-9777</v>
      </c>
      <c r="W9" s="39">
        <f t="shared" si="6"/>
        <v>6814</v>
      </c>
    </row>
    <row r="10" spans="1:23" s="1" customFormat="1" ht="23.25" customHeight="1" x14ac:dyDescent="0.2">
      <c r="B10" s="10" t="s">
        <v>15</v>
      </c>
      <c r="C10" s="37">
        <v>0</v>
      </c>
      <c r="D10" s="38">
        <v>0</v>
      </c>
      <c r="E10" s="39">
        <f t="shared" si="0"/>
        <v>0</v>
      </c>
      <c r="F10" s="37">
        <v>983</v>
      </c>
      <c r="G10" s="38">
        <v>-4738</v>
      </c>
      <c r="H10" s="39">
        <f t="shared" si="1"/>
        <v>-3755</v>
      </c>
      <c r="I10" s="37">
        <v>1003</v>
      </c>
      <c r="J10" s="38">
        <v>0</v>
      </c>
      <c r="K10" s="39">
        <f t="shared" si="2"/>
        <v>1003</v>
      </c>
      <c r="L10" s="37">
        <v>1147</v>
      </c>
      <c r="M10" s="38">
        <v>-23</v>
      </c>
      <c r="N10" s="39">
        <f t="shared" si="3"/>
        <v>1124</v>
      </c>
      <c r="O10" s="37">
        <v>18227</v>
      </c>
      <c r="P10" s="38">
        <v>-3907</v>
      </c>
      <c r="Q10" s="39">
        <f t="shared" si="4"/>
        <v>14320</v>
      </c>
      <c r="R10" s="37">
        <v>2076</v>
      </c>
      <c r="S10" s="38">
        <v>-592</v>
      </c>
      <c r="T10" s="39">
        <f t="shared" si="5"/>
        <v>1484</v>
      </c>
      <c r="U10" s="37">
        <f t="shared" si="7"/>
        <v>23436</v>
      </c>
      <c r="V10" s="38">
        <f t="shared" si="8"/>
        <v>-9260</v>
      </c>
      <c r="W10" s="39">
        <f t="shared" si="6"/>
        <v>14176</v>
      </c>
    </row>
    <row r="11" spans="1:23" s="1" customFormat="1" ht="23.25" customHeight="1" x14ac:dyDescent="0.2">
      <c r="B11" s="10" t="s">
        <v>16</v>
      </c>
      <c r="C11" s="37">
        <v>0</v>
      </c>
      <c r="D11" s="38">
        <v>0</v>
      </c>
      <c r="E11" s="39">
        <f t="shared" si="0"/>
        <v>0</v>
      </c>
      <c r="F11" s="37">
        <v>321</v>
      </c>
      <c r="G11" s="38">
        <v>-1417</v>
      </c>
      <c r="H11" s="39">
        <f t="shared" si="1"/>
        <v>-1096</v>
      </c>
      <c r="I11" s="37">
        <v>0</v>
      </c>
      <c r="J11" s="38">
        <v>-1960</v>
      </c>
      <c r="K11" s="39">
        <f t="shared" si="2"/>
        <v>-1960</v>
      </c>
      <c r="L11" s="37">
        <v>84</v>
      </c>
      <c r="M11" s="38">
        <v>-170</v>
      </c>
      <c r="N11" s="39">
        <f t="shared" si="3"/>
        <v>-86</v>
      </c>
      <c r="O11" s="37">
        <v>195</v>
      </c>
      <c r="P11" s="38">
        <v>0</v>
      </c>
      <c r="Q11" s="39">
        <f t="shared" si="4"/>
        <v>195</v>
      </c>
      <c r="R11" s="37">
        <v>0</v>
      </c>
      <c r="S11" s="38">
        <v>-182</v>
      </c>
      <c r="T11" s="39">
        <f t="shared" si="5"/>
        <v>-182</v>
      </c>
      <c r="U11" s="37">
        <f>C11+F11+I11+L11+O11+R11</f>
        <v>600</v>
      </c>
      <c r="V11" s="38">
        <f t="shared" si="8"/>
        <v>-3729</v>
      </c>
      <c r="W11" s="39">
        <f t="shared" si="6"/>
        <v>-3129</v>
      </c>
    </row>
    <row r="12" spans="1:23" s="1" customFormat="1" ht="23.25" customHeight="1" x14ac:dyDescent="0.2">
      <c r="A12" s="45"/>
      <c r="B12" s="10" t="s">
        <v>17</v>
      </c>
      <c r="C12" s="37">
        <v>152</v>
      </c>
      <c r="D12" s="38">
        <v>0</v>
      </c>
      <c r="E12" s="39">
        <f t="shared" si="0"/>
        <v>152</v>
      </c>
      <c r="F12" s="37">
        <v>457</v>
      </c>
      <c r="G12" s="38">
        <v>-2821</v>
      </c>
      <c r="H12" s="39">
        <f t="shared" si="1"/>
        <v>-2364</v>
      </c>
      <c r="I12" s="37">
        <v>4912</v>
      </c>
      <c r="J12" s="38">
        <v>-4856</v>
      </c>
      <c r="K12" s="39">
        <f t="shared" si="2"/>
        <v>56</v>
      </c>
      <c r="L12" s="37">
        <v>0</v>
      </c>
      <c r="M12" s="38">
        <v>-278</v>
      </c>
      <c r="N12" s="39">
        <f t="shared" si="3"/>
        <v>-278</v>
      </c>
      <c r="O12" s="37">
        <v>39</v>
      </c>
      <c r="P12" s="38">
        <v>0</v>
      </c>
      <c r="Q12" s="39">
        <f t="shared" si="4"/>
        <v>39</v>
      </c>
      <c r="R12" s="37">
        <v>152</v>
      </c>
      <c r="S12" s="38">
        <v>-1974</v>
      </c>
      <c r="T12" s="39">
        <f t="shared" si="5"/>
        <v>-1822</v>
      </c>
      <c r="U12" s="37">
        <f t="shared" si="7"/>
        <v>5712</v>
      </c>
      <c r="V12" s="38">
        <f t="shared" si="8"/>
        <v>-9929</v>
      </c>
      <c r="W12" s="39">
        <f t="shared" si="6"/>
        <v>-4217</v>
      </c>
    </row>
    <row r="13" spans="1:23" s="1" customFormat="1" ht="23.25" customHeight="1" x14ac:dyDescent="0.2">
      <c r="B13" s="10" t="s">
        <v>18</v>
      </c>
      <c r="C13" s="37">
        <v>0</v>
      </c>
      <c r="D13" s="38">
        <v>0</v>
      </c>
      <c r="E13" s="39">
        <f t="shared" si="0"/>
        <v>0</v>
      </c>
      <c r="F13" s="37">
        <v>1172</v>
      </c>
      <c r="G13" s="38">
        <v>-9854</v>
      </c>
      <c r="H13" s="39">
        <f t="shared" si="1"/>
        <v>-8682</v>
      </c>
      <c r="I13" s="37">
        <v>0</v>
      </c>
      <c r="J13" s="38">
        <v>-285</v>
      </c>
      <c r="K13" s="39">
        <f t="shared" si="2"/>
        <v>-285</v>
      </c>
      <c r="L13" s="37">
        <v>309</v>
      </c>
      <c r="M13" s="38">
        <v>-8878</v>
      </c>
      <c r="N13" s="39">
        <f t="shared" si="3"/>
        <v>-8569</v>
      </c>
      <c r="O13" s="37">
        <v>648</v>
      </c>
      <c r="P13" s="38">
        <v>-2497</v>
      </c>
      <c r="Q13" s="39">
        <f t="shared" si="4"/>
        <v>-1849</v>
      </c>
      <c r="R13" s="37">
        <v>0</v>
      </c>
      <c r="S13" s="38">
        <v>-6458</v>
      </c>
      <c r="T13" s="39">
        <f t="shared" si="5"/>
        <v>-6458</v>
      </c>
      <c r="U13" s="37">
        <f t="shared" si="7"/>
        <v>2129</v>
      </c>
      <c r="V13" s="38">
        <f t="shared" si="8"/>
        <v>-27972</v>
      </c>
      <c r="W13" s="39">
        <f t="shared" si="6"/>
        <v>-25843</v>
      </c>
    </row>
    <row r="14" spans="1:23" s="1" customFormat="1" ht="23.25" customHeight="1" x14ac:dyDescent="0.2">
      <c r="A14" s="29"/>
      <c r="B14" s="10" t="s">
        <v>19</v>
      </c>
      <c r="C14" s="37">
        <v>0</v>
      </c>
      <c r="D14" s="38">
        <v>-224</v>
      </c>
      <c r="E14" s="39">
        <v>-224</v>
      </c>
      <c r="F14" s="37">
        <v>6193</v>
      </c>
      <c r="G14" s="38">
        <v>-8443</v>
      </c>
      <c r="H14" s="39">
        <v>-2250</v>
      </c>
      <c r="I14" s="37">
        <v>11845</v>
      </c>
      <c r="J14" s="38">
        <v>-4213</v>
      </c>
      <c r="K14" s="39">
        <v>7632</v>
      </c>
      <c r="L14" s="37">
        <v>0</v>
      </c>
      <c r="M14" s="38">
        <v>-4695</v>
      </c>
      <c r="N14" s="39">
        <v>-4695</v>
      </c>
      <c r="O14" s="37">
        <v>348</v>
      </c>
      <c r="P14" s="38">
        <v>-773</v>
      </c>
      <c r="Q14" s="39">
        <v>-425</v>
      </c>
      <c r="R14" s="37">
        <v>965</v>
      </c>
      <c r="S14" s="38">
        <v>-53</v>
      </c>
      <c r="T14" s="39">
        <v>912</v>
      </c>
      <c r="U14" s="37">
        <f t="shared" si="7"/>
        <v>19351</v>
      </c>
      <c r="V14" s="38">
        <f t="shared" si="8"/>
        <v>-18401</v>
      </c>
      <c r="W14" s="39">
        <f t="shared" si="6"/>
        <v>950</v>
      </c>
    </row>
    <row r="15" spans="1:23" s="1" customFormat="1" ht="23.25" customHeight="1" x14ac:dyDescent="0.2">
      <c r="B15" s="10" t="s">
        <v>20</v>
      </c>
      <c r="C15" s="37">
        <v>0</v>
      </c>
      <c r="D15" s="38">
        <v>0</v>
      </c>
      <c r="E15" s="39">
        <v>0</v>
      </c>
      <c r="F15" s="37">
        <v>11164</v>
      </c>
      <c r="G15" s="38">
        <v>-8767</v>
      </c>
      <c r="H15" s="39">
        <v>2397</v>
      </c>
      <c r="I15" s="37">
        <v>0</v>
      </c>
      <c r="J15" s="38">
        <v>0</v>
      </c>
      <c r="K15" s="39">
        <v>0</v>
      </c>
      <c r="L15" s="37">
        <v>0</v>
      </c>
      <c r="M15" s="38">
        <v>-1574</v>
      </c>
      <c r="N15" s="39">
        <v>-1574</v>
      </c>
      <c r="O15" s="37">
        <v>69</v>
      </c>
      <c r="P15" s="38">
        <v>-1239</v>
      </c>
      <c r="Q15" s="39">
        <v>-1170</v>
      </c>
      <c r="R15" s="37">
        <v>1</v>
      </c>
      <c r="S15" s="38">
        <v>-162</v>
      </c>
      <c r="T15" s="39">
        <v>-161</v>
      </c>
      <c r="U15" s="37">
        <f t="shared" si="7"/>
        <v>11234</v>
      </c>
      <c r="V15" s="38">
        <f t="shared" si="8"/>
        <v>-11742</v>
      </c>
      <c r="W15" s="39">
        <f t="shared" si="6"/>
        <v>-508</v>
      </c>
    </row>
    <row r="16" spans="1:23" s="1" customFormat="1" ht="23.25" customHeight="1" x14ac:dyDescent="0.2">
      <c r="B16" s="10" t="s">
        <v>21</v>
      </c>
      <c r="C16" s="37">
        <v>0</v>
      </c>
      <c r="D16" s="38">
        <v>-81</v>
      </c>
      <c r="E16" s="39">
        <v>-81</v>
      </c>
      <c r="F16" s="37">
        <v>5730</v>
      </c>
      <c r="G16" s="38">
        <v>-10058</v>
      </c>
      <c r="H16" s="39">
        <v>-4328</v>
      </c>
      <c r="I16" s="37">
        <v>0</v>
      </c>
      <c r="J16" s="38">
        <v>-1300</v>
      </c>
      <c r="K16" s="39">
        <v>-1300</v>
      </c>
      <c r="L16" s="37">
        <v>539</v>
      </c>
      <c r="M16" s="38">
        <v>-1004</v>
      </c>
      <c r="N16" s="39">
        <v>-465</v>
      </c>
      <c r="O16" s="37">
        <v>2361</v>
      </c>
      <c r="P16" s="38">
        <v>-3616</v>
      </c>
      <c r="Q16" s="39">
        <v>-1255</v>
      </c>
      <c r="R16" s="37">
        <v>1296</v>
      </c>
      <c r="S16" s="38">
        <v>-6725</v>
      </c>
      <c r="T16" s="39">
        <v>-5429</v>
      </c>
      <c r="U16" s="37">
        <f t="shared" si="7"/>
        <v>9926</v>
      </c>
      <c r="V16" s="38">
        <f t="shared" si="8"/>
        <v>-22784</v>
      </c>
      <c r="W16" s="39">
        <f t="shared" si="6"/>
        <v>-12858</v>
      </c>
    </row>
    <row r="17" spans="2:23" s="4" customFormat="1" ht="23.25" customHeight="1" x14ac:dyDescent="0.2">
      <c r="B17" s="10" t="s">
        <v>22</v>
      </c>
      <c r="C17" s="37">
        <v>106</v>
      </c>
      <c r="D17" s="38">
        <v>0</v>
      </c>
      <c r="E17" s="39">
        <v>106</v>
      </c>
      <c r="F17" s="37">
        <v>1366</v>
      </c>
      <c r="G17" s="38">
        <v>-13766.800003051758</v>
      </c>
      <c r="H17" s="39">
        <v>-12400.800003051758</v>
      </c>
      <c r="I17" s="37">
        <v>2210</v>
      </c>
      <c r="J17" s="38">
        <v>-620</v>
      </c>
      <c r="K17" s="39">
        <v>1590</v>
      </c>
      <c r="L17" s="37">
        <v>123</v>
      </c>
      <c r="M17" s="38">
        <v>-385</v>
      </c>
      <c r="N17" s="39">
        <v>-262</v>
      </c>
      <c r="O17" s="37">
        <v>0</v>
      </c>
      <c r="P17" s="38">
        <v>-561</v>
      </c>
      <c r="Q17" s="39">
        <v>-561</v>
      </c>
      <c r="R17" s="37">
        <v>2328</v>
      </c>
      <c r="S17" s="38">
        <v>-11761</v>
      </c>
      <c r="T17" s="39">
        <v>-9433</v>
      </c>
      <c r="U17" s="37">
        <f t="shared" si="7"/>
        <v>6133</v>
      </c>
      <c r="V17" s="38">
        <f t="shared" si="8"/>
        <v>-27093.800003051758</v>
      </c>
      <c r="W17" s="39">
        <f t="shared" si="6"/>
        <v>-20960.800003051758</v>
      </c>
    </row>
    <row r="18" spans="2:23" s="4" customFormat="1" ht="23.25" customHeight="1" x14ac:dyDescent="0.2">
      <c r="B18" s="10" t="s">
        <v>23</v>
      </c>
      <c r="C18" s="37">
        <v>487</v>
      </c>
      <c r="D18" s="38">
        <v>-62</v>
      </c>
      <c r="E18" s="39">
        <v>425</v>
      </c>
      <c r="F18" s="37">
        <v>17329.5</v>
      </c>
      <c r="G18" s="38">
        <v>-16016.939998626709</v>
      </c>
      <c r="H18" s="39">
        <v>1312.560001373291</v>
      </c>
      <c r="I18" s="37">
        <v>6688</v>
      </c>
      <c r="J18" s="38">
        <v>-2505.9400024414063</v>
      </c>
      <c r="K18" s="39">
        <v>4182.0599975585938</v>
      </c>
      <c r="L18" s="37">
        <v>3064</v>
      </c>
      <c r="M18" s="38">
        <v>-1316</v>
      </c>
      <c r="N18" s="39">
        <v>1748</v>
      </c>
      <c r="O18" s="37">
        <v>2686</v>
      </c>
      <c r="P18" s="38">
        <v>0</v>
      </c>
      <c r="Q18" s="39">
        <v>2686</v>
      </c>
      <c r="R18" s="37">
        <v>4511</v>
      </c>
      <c r="S18" s="38">
        <v>-4576.5</v>
      </c>
      <c r="T18" s="39">
        <v>-65.5</v>
      </c>
      <c r="U18" s="37">
        <f>C18+F18+I18+L18+O18+R18</f>
        <v>34765.5</v>
      </c>
      <c r="V18" s="38">
        <f t="shared" si="8"/>
        <v>-24477.380001068115</v>
      </c>
      <c r="W18" s="39">
        <f t="shared" si="6"/>
        <v>10288.119998931885</v>
      </c>
    </row>
    <row r="19" spans="2:23" s="1" customFormat="1" ht="23.25" customHeight="1" x14ac:dyDescent="0.2">
      <c r="B19" s="10" t="s">
        <v>24</v>
      </c>
      <c r="C19" s="37">
        <v>0</v>
      </c>
      <c r="D19" s="38">
        <v>0</v>
      </c>
      <c r="E19" s="39">
        <v>0</v>
      </c>
      <c r="F19" s="37">
        <v>15490.299999237061</v>
      </c>
      <c r="G19" s="38">
        <v>-2728.7380981445313</v>
      </c>
      <c r="H19" s="39">
        <v>12761.561901092529</v>
      </c>
      <c r="I19" s="37">
        <v>603</v>
      </c>
      <c r="J19" s="38">
        <v>0</v>
      </c>
      <c r="K19" s="39">
        <v>603</v>
      </c>
      <c r="L19" s="37">
        <v>1</v>
      </c>
      <c r="M19" s="38">
        <v>-470</v>
      </c>
      <c r="N19" s="39">
        <v>-469</v>
      </c>
      <c r="O19" s="37">
        <v>2343</v>
      </c>
      <c r="P19" s="38">
        <v>-288</v>
      </c>
      <c r="Q19" s="39">
        <v>2055</v>
      </c>
      <c r="R19" s="37">
        <v>0</v>
      </c>
      <c r="S19" s="38">
        <v>-1856</v>
      </c>
      <c r="T19" s="39">
        <v>-1856</v>
      </c>
      <c r="U19" s="37">
        <f t="shared" si="7"/>
        <v>18437.299999237061</v>
      </c>
      <c r="V19" s="38">
        <f t="shared" si="8"/>
        <v>-5342.7380981445313</v>
      </c>
      <c r="W19" s="39">
        <f t="shared" si="6"/>
        <v>13094.561901092529</v>
      </c>
    </row>
    <row r="20" spans="2:23" s="1" customFormat="1" ht="23.25" customHeight="1" x14ac:dyDescent="0.2">
      <c r="B20" s="11" t="s">
        <v>25</v>
      </c>
      <c r="C20" s="37">
        <v>0</v>
      </c>
      <c r="D20" s="38">
        <v>-6526</v>
      </c>
      <c r="E20" s="39">
        <v>-6526</v>
      </c>
      <c r="F20" s="37">
        <v>75149</v>
      </c>
      <c r="G20" s="38">
        <v>-9208.4000015258789</v>
      </c>
      <c r="H20" s="39">
        <v>65940.599998474121</v>
      </c>
      <c r="I20" s="37">
        <v>24539</v>
      </c>
      <c r="J20" s="38">
        <v>-977</v>
      </c>
      <c r="K20" s="39">
        <v>23562</v>
      </c>
      <c r="L20" s="37">
        <v>0</v>
      </c>
      <c r="M20" s="38">
        <v>0</v>
      </c>
      <c r="N20" s="39">
        <v>0</v>
      </c>
      <c r="O20" s="37">
        <v>2869</v>
      </c>
      <c r="P20" s="38">
        <v>-5176</v>
      </c>
      <c r="Q20" s="39">
        <v>-2307</v>
      </c>
      <c r="R20" s="37">
        <v>2787</v>
      </c>
      <c r="S20" s="38">
        <v>-3815</v>
      </c>
      <c r="T20" s="39">
        <v>-1028</v>
      </c>
      <c r="U20" s="37">
        <f t="shared" si="7"/>
        <v>105344</v>
      </c>
      <c r="V20" s="38">
        <f t="shared" si="8"/>
        <v>-25702.400001525879</v>
      </c>
      <c r="W20" s="39">
        <f t="shared" si="6"/>
        <v>79641.599998474121</v>
      </c>
    </row>
    <row r="21" spans="2:23" s="5" customFormat="1" ht="23.25" customHeight="1" x14ac:dyDescent="0.2">
      <c r="B21" s="11" t="s">
        <v>26</v>
      </c>
      <c r="C21" s="37">
        <v>0</v>
      </c>
      <c r="D21" s="38">
        <v>-6781.5</v>
      </c>
      <c r="E21" s="39">
        <v>-6781.5</v>
      </c>
      <c r="F21" s="37">
        <v>428</v>
      </c>
      <c r="G21" s="38">
        <v>-5211.8999977111816</v>
      </c>
      <c r="H21" s="39">
        <v>-4783.8999977111816</v>
      </c>
      <c r="I21" s="37">
        <v>79842.5</v>
      </c>
      <c r="J21" s="38">
        <v>-1134</v>
      </c>
      <c r="K21" s="39">
        <v>78708.5</v>
      </c>
      <c r="L21" s="37">
        <v>0</v>
      </c>
      <c r="M21" s="38">
        <v>-1425</v>
      </c>
      <c r="N21" s="39">
        <v>-1425</v>
      </c>
      <c r="O21" s="37">
        <v>0</v>
      </c>
      <c r="P21" s="38">
        <v>-1817</v>
      </c>
      <c r="Q21" s="39">
        <v>-1817</v>
      </c>
      <c r="R21" s="37">
        <v>886</v>
      </c>
      <c r="S21" s="38">
        <v>-284</v>
      </c>
      <c r="T21" s="39">
        <v>602</v>
      </c>
      <c r="U21" s="37">
        <f t="shared" si="7"/>
        <v>81156.5</v>
      </c>
      <c r="V21" s="38">
        <f t="shared" si="8"/>
        <v>-16653.399997711182</v>
      </c>
      <c r="W21" s="39">
        <f t="shared" si="6"/>
        <v>64503.100002288818</v>
      </c>
    </row>
    <row r="22" spans="2:23" s="5" customFormat="1" ht="23.25" customHeight="1" x14ac:dyDescent="0.2">
      <c r="B22" s="11" t="s">
        <v>27</v>
      </c>
      <c r="C22" s="37">
        <v>11109</v>
      </c>
      <c r="D22" s="38">
        <v>0</v>
      </c>
      <c r="E22" s="39">
        <v>11109</v>
      </c>
      <c r="F22" s="37">
        <v>539</v>
      </c>
      <c r="G22" s="38">
        <v>-11842</v>
      </c>
      <c r="H22" s="39">
        <v>-11303</v>
      </c>
      <c r="I22" s="37">
        <v>2554</v>
      </c>
      <c r="J22" s="38">
        <v>-2204</v>
      </c>
      <c r="K22" s="39">
        <v>350</v>
      </c>
      <c r="L22" s="37">
        <v>40</v>
      </c>
      <c r="M22" s="38">
        <v>0</v>
      </c>
      <c r="N22" s="39">
        <v>40</v>
      </c>
      <c r="O22" s="37">
        <v>0</v>
      </c>
      <c r="P22" s="38">
        <v>0</v>
      </c>
      <c r="Q22" s="39">
        <v>0</v>
      </c>
      <c r="R22" s="37">
        <v>0</v>
      </c>
      <c r="S22" s="38">
        <v>-202</v>
      </c>
      <c r="T22" s="39">
        <v>-202</v>
      </c>
      <c r="U22" s="37">
        <f t="shared" ref="U22:V23" si="9">C22+F22+I22+L22+O22+R22</f>
        <v>14242</v>
      </c>
      <c r="V22" s="38">
        <f t="shared" si="9"/>
        <v>-14248</v>
      </c>
      <c r="W22" s="39">
        <f t="shared" si="6"/>
        <v>-6</v>
      </c>
    </row>
    <row r="23" spans="2:23" s="5" customFormat="1" ht="23.25" customHeight="1" x14ac:dyDescent="0.2">
      <c r="B23" s="11" t="s">
        <v>28</v>
      </c>
      <c r="C23" s="37">
        <v>17245</v>
      </c>
      <c r="D23" s="38">
        <v>0</v>
      </c>
      <c r="E23" s="39">
        <v>17245</v>
      </c>
      <c r="F23" s="37">
        <v>12588.600006103516</v>
      </c>
      <c r="G23" s="38">
        <v>-6304</v>
      </c>
      <c r="H23" s="39">
        <v>6284.6000061035156</v>
      </c>
      <c r="I23" s="37">
        <v>1115</v>
      </c>
      <c r="J23" s="38">
        <v>0</v>
      </c>
      <c r="K23" s="39">
        <v>1115</v>
      </c>
      <c r="L23" s="37">
        <v>768</v>
      </c>
      <c r="M23" s="38">
        <v>-170</v>
      </c>
      <c r="N23" s="39">
        <v>598</v>
      </c>
      <c r="O23" s="37">
        <v>84</v>
      </c>
      <c r="P23" s="38">
        <v>-924</v>
      </c>
      <c r="Q23" s="39">
        <v>-840</v>
      </c>
      <c r="R23" s="37">
        <v>0</v>
      </c>
      <c r="S23" s="38">
        <v>-724</v>
      </c>
      <c r="T23" s="39">
        <v>-724</v>
      </c>
      <c r="U23" s="37">
        <f t="shared" si="9"/>
        <v>31800.600006103516</v>
      </c>
      <c r="V23" s="38">
        <f>D23+G23+J23+M23+P23+S23</f>
        <v>-8122</v>
      </c>
      <c r="W23" s="39">
        <f t="shared" si="6"/>
        <v>23678.600006103516</v>
      </c>
    </row>
    <row r="24" spans="2:23" s="5" customFormat="1" ht="23.25" customHeight="1" x14ac:dyDescent="0.2">
      <c r="B24" s="11" t="s">
        <v>29</v>
      </c>
      <c r="C24" s="37">
        <v>124</v>
      </c>
      <c r="D24" s="38">
        <v>-800</v>
      </c>
      <c r="E24" s="39">
        <v>-676</v>
      </c>
      <c r="F24" s="37">
        <v>8260</v>
      </c>
      <c r="G24" s="38">
        <v>-9941</v>
      </c>
      <c r="H24" s="39">
        <v>-1681</v>
      </c>
      <c r="I24" s="37">
        <v>238</v>
      </c>
      <c r="J24" s="38">
        <v>0</v>
      </c>
      <c r="K24" s="39">
        <v>238</v>
      </c>
      <c r="L24" s="37">
        <v>0</v>
      </c>
      <c r="M24" s="38">
        <v>0</v>
      </c>
      <c r="N24" s="39">
        <v>0</v>
      </c>
      <c r="O24" s="37">
        <v>124</v>
      </c>
      <c r="P24" s="38">
        <v>0</v>
      </c>
      <c r="Q24" s="39">
        <v>124</v>
      </c>
      <c r="R24" s="37">
        <v>124</v>
      </c>
      <c r="S24" s="38">
        <v>-248</v>
      </c>
      <c r="T24" s="39">
        <v>-124</v>
      </c>
      <c r="U24" s="37">
        <f t="shared" ref="U24" si="10">C24+F24+I24+L24+O24+R24</f>
        <v>8870</v>
      </c>
      <c r="V24" s="38">
        <f>D24+G24+J24+M24+P24+S24</f>
        <v>-10989</v>
      </c>
      <c r="W24" s="39">
        <f t="shared" si="6"/>
        <v>-2119</v>
      </c>
    </row>
    <row r="25" spans="2:23" s="5" customFormat="1" ht="23.25" customHeight="1" x14ac:dyDescent="0.2">
      <c r="B25" s="11" t="s">
        <v>37</v>
      </c>
      <c r="C25" s="37">
        <v>892</v>
      </c>
      <c r="D25" s="38">
        <v>0</v>
      </c>
      <c r="E25" s="39">
        <v>892</v>
      </c>
      <c r="F25" s="37">
        <v>2776.2000122070313</v>
      </c>
      <c r="G25" s="38">
        <v>-4928.1999511699996</v>
      </c>
      <c r="H25" s="39">
        <v>-2151.9999389629688</v>
      </c>
      <c r="I25" s="37">
        <v>719</v>
      </c>
      <c r="J25" s="38">
        <v>0</v>
      </c>
      <c r="K25" s="39">
        <v>719</v>
      </c>
      <c r="L25" s="37">
        <v>0</v>
      </c>
      <c r="M25" s="38">
        <v>-593</v>
      </c>
      <c r="N25" s="39">
        <v>-593</v>
      </c>
      <c r="O25" s="37">
        <v>0</v>
      </c>
      <c r="P25" s="38">
        <v>0</v>
      </c>
      <c r="Q25" s="39">
        <v>0</v>
      </c>
      <c r="R25" s="37">
        <v>0</v>
      </c>
      <c r="S25" s="38">
        <v>-4563.6000976599998</v>
      </c>
      <c r="T25" s="39">
        <v>-4563.6000976599998</v>
      </c>
      <c r="U25" s="37">
        <f t="shared" ref="U25:U26" si="11">C25+F25+I25+L25+O25+R25</f>
        <v>4387.2000122070313</v>
      </c>
      <c r="V25" s="38">
        <f>D25+G25+J25+M25+P25+S25</f>
        <v>-10084.800048829999</v>
      </c>
      <c r="W25" s="39">
        <f t="shared" si="6"/>
        <v>-5697.6000366229673</v>
      </c>
    </row>
    <row r="26" spans="2:23" s="5" customFormat="1" ht="23.25" customHeight="1" thickBot="1" x14ac:dyDescent="0.25">
      <c r="B26" s="11" t="s">
        <v>41</v>
      </c>
      <c r="C26" s="37">
        <v>4582</v>
      </c>
      <c r="D26" s="38">
        <v>0</v>
      </c>
      <c r="E26" s="39">
        <v>4582</v>
      </c>
      <c r="F26" s="37">
        <v>572.60000037999998</v>
      </c>
      <c r="G26" s="38">
        <v>-942.39999390000003</v>
      </c>
      <c r="H26" s="39">
        <v>-369.79999352000004</v>
      </c>
      <c r="I26" s="37">
        <v>11286</v>
      </c>
      <c r="J26" s="38">
        <v>-1021</v>
      </c>
      <c r="K26" s="39">
        <v>10265</v>
      </c>
      <c r="L26" s="37">
        <v>609</v>
      </c>
      <c r="M26" s="38">
        <v>0</v>
      </c>
      <c r="N26" s="39">
        <v>609</v>
      </c>
      <c r="O26" s="37">
        <v>0</v>
      </c>
      <c r="P26" s="38">
        <v>0</v>
      </c>
      <c r="Q26" s="39">
        <v>0</v>
      </c>
      <c r="R26" s="37">
        <v>0</v>
      </c>
      <c r="S26" s="38">
        <v>-2517</v>
      </c>
      <c r="T26" s="39">
        <v>-2517</v>
      </c>
      <c r="U26" s="37">
        <f t="shared" si="11"/>
        <v>17049.60000038</v>
      </c>
      <c r="V26" s="38">
        <f>D26+G26+J26+M26+P26+S26</f>
        <v>-4480.3999939000005</v>
      </c>
      <c r="W26" s="39">
        <f t="shared" si="6"/>
        <v>12569.20000648</v>
      </c>
    </row>
    <row r="27" spans="2:23" s="6" customFormat="1" ht="13.5" thickBot="1" x14ac:dyDescent="0.25">
      <c r="B27" s="12" t="s">
        <v>30</v>
      </c>
      <c r="C27" s="16">
        <f t="shared" ref="C27:W27" si="12">SUM(C5:C26)</f>
        <v>34697</v>
      </c>
      <c r="D27" s="16">
        <f t="shared" si="12"/>
        <v>-14474.5</v>
      </c>
      <c r="E27" s="16">
        <f t="shared" si="12"/>
        <v>20222.5</v>
      </c>
      <c r="F27" s="16">
        <f t="shared" si="12"/>
        <v>183895.20001792762</v>
      </c>
      <c r="G27" s="16">
        <f t="shared" si="12"/>
        <v>-185133.37804413008</v>
      </c>
      <c r="H27" s="16">
        <f t="shared" si="12"/>
        <v>-1238.1780262024513</v>
      </c>
      <c r="I27" s="16">
        <f t="shared" si="12"/>
        <v>177132.5</v>
      </c>
      <c r="J27" s="16">
        <f t="shared" si="12"/>
        <v>-28547.940002441406</v>
      </c>
      <c r="K27" s="16">
        <f t="shared" si="12"/>
        <v>148584.55999755859</v>
      </c>
      <c r="L27" s="16">
        <f t="shared" si="12"/>
        <v>10172</v>
      </c>
      <c r="M27" s="16">
        <f t="shared" si="12"/>
        <v>-42879</v>
      </c>
      <c r="N27" s="16">
        <f t="shared" si="12"/>
        <v>-32707</v>
      </c>
      <c r="O27" s="16">
        <f t="shared" si="12"/>
        <v>42832</v>
      </c>
      <c r="P27" s="16">
        <f t="shared" si="12"/>
        <v>-48551</v>
      </c>
      <c r="Q27" s="16">
        <f t="shared" si="12"/>
        <v>-5719</v>
      </c>
      <c r="R27" s="16">
        <f t="shared" si="12"/>
        <v>34214</v>
      </c>
      <c r="S27" s="16">
        <f t="shared" si="12"/>
        <v>-70954.100097660004</v>
      </c>
      <c r="T27" s="16">
        <f t="shared" si="12"/>
        <v>-36740.100097659997</v>
      </c>
      <c r="U27" s="16">
        <f t="shared" si="12"/>
        <v>482942.70001792762</v>
      </c>
      <c r="V27" s="16">
        <f t="shared" si="12"/>
        <v>-390539.91814423143</v>
      </c>
      <c r="W27" s="46">
        <f t="shared" si="12"/>
        <v>92402.781873696134</v>
      </c>
    </row>
    <row r="28" spans="2:23" s="6" customFormat="1" x14ac:dyDescent="0.2">
      <c r="B28" s="5"/>
      <c r="C28" s="5"/>
      <c r="D28" s="5"/>
      <c r="E28" s="5"/>
      <c r="F28" s="5"/>
      <c r="G28" s="5"/>
      <c r="J28" s="7"/>
      <c r="K28" s="7"/>
    </row>
    <row r="29" spans="2:23" x14ac:dyDescent="0.2">
      <c r="B29" s="5"/>
      <c r="C29" s="5"/>
      <c r="D29" s="5"/>
      <c r="E29" s="5"/>
      <c r="F29" s="5"/>
      <c r="G29" s="5"/>
      <c r="H29" s="6"/>
      <c r="I29" s="6"/>
      <c r="J29" s="7"/>
      <c r="K29" s="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2:23" s="1" customFormat="1" ht="24.75" customHeight="1" thickBot="1" x14ac:dyDescent="0.25">
      <c r="B30"/>
      <c r="C30"/>
      <c r="D30"/>
      <c r="E30"/>
      <c r="F30"/>
      <c r="G30"/>
      <c r="H30"/>
      <c r="I30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</row>
    <row r="31" spans="2:23" s="1" customFormat="1" ht="50.25" customHeight="1" thickBot="1" x14ac:dyDescent="0.25">
      <c r="B31" s="72" t="s">
        <v>40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4"/>
    </row>
    <row r="32" spans="2:23" s="1" customFormat="1" ht="57" customHeight="1" x14ac:dyDescent="0.2">
      <c r="B32" s="69"/>
      <c r="C32" s="63" t="s">
        <v>0</v>
      </c>
      <c r="D32" s="64"/>
      <c r="E32" s="65"/>
      <c r="F32" s="63" t="s">
        <v>1</v>
      </c>
      <c r="G32" s="64"/>
      <c r="H32" s="65"/>
      <c r="I32" s="63" t="s">
        <v>2</v>
      </c>
      <c r="J32" s="64"/>
      <c r="K32" s="65"/>
      <c r="L32" s="63" t="s">
        <v>3</v>
      </c>
      <c r="M32" s="64"/>
      <c r="N32" s="65"/>
      <c r="O32" s="63" t="s">
        <v>4</v>
      </c>
      <c r="P32" s="64"/>
      <c r="Q32" s="65"/>
      <c r="R32" s="63" t="s">
        <v>5</v>
      </c>
      <c r="S32" s="64"/>
      <c r="T32" s="65"/>
      <c r="U32" s="71" t="s">
        <v>6</v>
      </c>
      <c r="V32" s="64"/>
      <c r="W32" s="65"/>
    </row>
    <row r="33" spans="1:23" s="1" customFormat="1" ht="23.25" customHeight="1" x14ac:dyDescent="0.2">
      <c r="B33" s="70"/>
      <c r="C33" s="14" t="s">
        <v>7</v>
      </c>
      <c r="D33" s="2" t="s">
        <v>8</v>
      </c>
      <c r="E33" s="15" t="s">
        <v>9</v>
      </c>
      <c r="F33" s="14" t="s">
        <v>7</v>
      </c>
      <c r="G33" s="2" t="s">
        <v>8</v>
      </c>
      <c r="H33" s="15" t="s">
        <v>9</v>
      </c>
      <c r="I33" s="14" t="s">
        <v>7</v>
      </c>
      <c r="J33" s="2" t="s">
        <v>8</v>
      </c>
      <c r="K33" s="15" t="s">
        <v>9</v>
      </c>
      <c r="L33" s="14" t="s">
        <v>7</v>
      </c>
      <c r="M33" s="2" t="s">
        <v>8</v>
      </c>
      <c r="N33" s="15" t="s">
        <v>9</v>
      </c>
      <c r="O33" s="14" t="s">
        <v>7</v>
      </c>
      <c r="P33" s="2" t="s">
        <v>8</v>
      </c>
      <c r="Q33" s="15" t="s">
        <v>9</v>
      </c>
      <c r="R33" s="14" t="s">
        <v>7</v>
      </c>
      <c r="S33" s="2" t="s">
        <v>8</v>
      </c>
      <c r="T33" s="15" t="s">
        <v>9</v>
      </c>
      <c r="U33" s="56" t="s">
        <v>7</v>
      </c>
      <c r="V33" s="2" t="s">
        <v>8</v>
      </c>
      <c r="W33" s="15" t="s">
        <v>9</v>
      </c>
    </row>
    <row r="34" spans="1:23" s="1" customFormat="1" ht="23.25" customHeight="1" x14ac:dyDescent="0.2">
      <c r="A34" s="3"/>
      <c r="B34" s="52" t="s">
        <v>10</v>
      </c>
      <c r="C34" s="58">
        <v>0</v>
      </c>
      <c r="D34" s="40">
        <v>0</v>
      </c>
      <c r="E34" s="47">
        <f t="shared" ref="E34:E42" si="13">D34+C34</f>
        <v>0</v>
      </c>
      <c r="F34" s="58">
        <v>0</v>
      </c>
      <c r="G34" s="40">
        <v>-0.84656190000000009</v>
      </c>
      <c r="H34" s="47">
        <f t="shared" ref="H34:H42" si="14">G34+F34</f>
        <v>-0.84656190000000009</v>
      </c>
      <c r="I34" s="58">
        <v>0.55000000000000004</v>
      </c>
      <c r="J34" s="40">
        <v>-1.3286636000000001</v>
      </c>
      <c r="K34" s="47">
        <f t="shared" ref="K34:K42" si="15">J34+I34</f>
        <v>-0.77866360000000001</v>
      </c>
      <c r="L34" s="58">
        <v>0.70163204100568677</v>
      </c>
      <c r="M34" s="40">
        <v>-2.8928639999999994</v>
      </c>
      <c r="N34" s="47">
        <f t="shared" ref="N34:N42" si="16">M34+L34</f>
        <v>-2.1912319589943126</v>
      </c>
      <c r="O34" s="58">
        <v>1.62</v>
      </c>
      <c r="P34" s="40">
        <v>-1.9441569999999999</v>
      </c>
      <c r="Q34" s="47">
        <f t="shared" ref="Q34:Q42" si="17">P34+O34</f>
        <v>-0.32415699999999981</v>
      </c>
      <c r="R34" s="58">
        <v>1.657</v>
      </c>
      <c r="S34" s="40">
        <v>-5.1191000000000004</v>
      </c>
      <c r="T34" s="47">
        <f t="shared" ref="T34:T42" si="18">S34+R34</f>
        <v>-3.4621000000000004</v>
      </c>
      <c r="U34" s="57">
        <f t="shared" ref="U34:W34" si="19">C34+F34+I34+L34+O34+R34</f>
        <v>4.5286320410056868</v>
      </c>
      <c r="V34" s="40">
        <f t="shared" si="19"/>
        <v>-12.131346499999999</v>
      </c>
      <c r="W34" s="47">
        <f t="shared" si="19"/>
        <v>-7.6027144589943125</v>
      </c>
    </row>
    <row r="35" spans="1:23" s="1" customFormat="1" ht="23.25" customHeight="1" x14ac:dyDescent="0.2">
      <c r="B35" s="52" t="s">
        <v>11</v>
      </c>
      <c r="C35" s="58">
        <v>0</v>
      </c>
      <c r="D35" s="40">
        <v>0</v>
      </c>
      <c r="E35" s="47">
        <f t="shared" si="13"/>
        <v>0</v>
      </c>
      <c r="F35" s="58">
        <v>2.0913300000000001</v>
      </c>
      <c r="G35" s="40">
        <v>-9.1411373999999999</v>
      </c>
      <c r="H35" s="47">
        <f t="shared" si="14"/>
        <v>-7.0498073999999997</v>
      </c>
      <c r="I35" s="58">
        <v>2.2260430000000002</v>
      </c>
      <c r="J35" s="40">
        <v>-1.7470619999999999</v>
      </c>
      <c r="K35" s="47">
        <f t="shared" si="15"/>
        <v>0.47898100000000032</v>
      </c>
      <c r="L35" s="58">
        <v>7.5899999999999987E-3</v>
      </c>
      <c r="M35" s="40">
        <v>-1.0893249999999999</v>
      </c>
      <c r="N35" s="47">
        <f t="shared" si="16"/>
        <v>-1.0817349999999999</v>
      </c>
      <c r="O35" s="58">
        <v>0.35016399999999998</v>
      </c>
      <c r="P35" s="40">
        <v>-5.1127127999999997</v>
      </c>
      <c r="Q35" s="47">
        <f t="shared" si="17"/>
        <v>-4.7625487999999994</v>
      </c>
      <c r="R35" s="58">
        <v>1.24</v>
      </c>
      <c r="S35" s="40">
        <v>-3.2767599999999999</v>
      </c>
      <c r="T35" s="47">
        <f t="shared" si="18"/>
        <v>-2.0367600000000001</v>
      </c>
      <c r="U35" s="57">
        <f t="shared" ref="U35:U55" si="20">C35+F35+I35+L35+O35+R35</f>
        <v>5.9151270000000009</v>
      </c>
      <c r="V35" s="40">
        <f t="shared" ref="V35:V55" si="21">D35+G35+J35+M35+P35+S35</f>
        <v>-20.3669972</v>
      </c>
      <c r="W35" s="47">
        <f t="shared" ref="W35:W55" si="22">E35+H35+K35+N35+Q35+T35</f>
        <v>-14.451870199999998</v>
      </c>
    </row>
    <row r="36" spans="1:23" s="1" customFormat="1" ht="23.25" customHeight="1" x14ac:dyDescent="0.2">
      <c r="B36" s="52" t="s">
        <v>12</v>
      </c>
      <c r="C36" s="58">
        <v>0</v>
      </c>
      <c r="D36" s="40">
        <v>0</v>
      </c>
      <c r="E36" s="47">
        <f t="shared" si="13"/>
        <v>0</v>
      </c>
      <c r="F36" s="58">
        <v>0.78640659999999996</v>
      </c>
      <c r="G36" s="40">
        <v>-5.2408015299999997</v>
      </c>
      <c r="H36" s="47">
        <f t="shared" si="14"/>
        <v>-4.4543949299999994</v>
      </c>
      <c r="I36" s="58">
        <v>0.68121799999999988</v>
      </c>
      <c r="J36" s="40">
        <v>0</v>
      </c>
      <c r="K36" s="47">
        <f t="shared" si="15"/>
        <v>0.68121799999999988</v>
      </c>
      <c r="L36" s="58">
        <v>0</v>
      </c>
      <c r="M36" s="40">
        <v>-8.0000000000000002E-3</v>
      </c>
      <c r="N36" s="47">
        <f t="shared" si="16"/>
        <v>-8.0000000000000002E-3</v>
      </c>
      <c r="O36" s="58">
        <v>8.0000000000000002E-3</v>
      </c>
      <c r="P36" s="40">
        <v>-1.0607759000000001</v>
      </c>
      <c r="Q36" s="47">
        <f t="shared" si="17"/>
        <v>-1.0527759000000001</v>
      </c>
      <c r="R36" s="58">
        <v>0.1051853</v>
      </c>
      <c r="S36" s="40">
        <v>-0.73874629999999997</v>
      </c>
      <c r="T36" s="47">
        <f t="shared" si="18"/>
        <v>-0.63356099999999993</v>
      </c>
      <c r="U36" s="57">
        <f t="shared" si="20"/>
        <v>1.5808098999999998</v>
      </c>
      <c r="V36" s="40">
        <f t="shared" si="21"/>
        <v>-7.0483237299999999</v>
      </c>
      <c r="W36" s="47">
        <f t="shared" si="22"/>
        <v>-5.4675138299999997</v>
      </c>
    </row>
    <row r="37" spans="1:23" s="1" customFormat="1" ht="23.25" customHeight="1" x14ac:dyDescent="0.2">
      <c r="B37" s="52" t="s">
        <v>13</v>
      </c>
      <c r="C37" s="58">
        <v>0</v>
      </c>
      <c r="D37" s="40">
        <v>0</v>
      </c>
      <c r="E37" s="47">
        <f t="shared" si="13"/>
        <v>0</v>
      </c>
      <c r="F37" s="58">
        <v>0.34787399999999996</v>
      </c>
      <c r="G37" s="40">
        <v>-0.84347818849056599</v>
      </c>
      <c r="H37" s="47">
        <f t="shared" si="14"/>
        <v>-0.49560418849056603</v>
      </c>
      <c r="I37" s="58">
        <v>0.81093799999999983</v>
      </c>
      <c r="J37" s="40">
        <v>-0.21923199999999998</v>
      </c>
      <c r="K37" s="47">
        <f t="shared" si="15"/>
        <v>0.59170599999999984</v>
      </c>
      <c r="L37" s="58">
        <v>0</v>
      </c>
      <c r="M37" s="40">
        <v>-0.99223489999999992</v>
      </c>
      <c r="N37" s="47">
        <f t="shared" si="16"/>
        <v>-0.99223489999999992</v>
      </c>
      <c r="O37" s="58">
        <v>0</v>
      </c>
      <c r="P37" s="40">
        <v>-0.63702180000000008</v>
      </c>
      <c r="Q37" s="47">
        <f t="shared" si="17"/>
        <v>-0.63702180000000008</v>
      </c>
      <c r="R37" s="58">
        <v>0</v>
      </c>
      <c r="S37" s="40">
        <v>-1.89E-2</v>
      </c>
      <c r="T37" s="47">
        <f t="shared" si="18"/>
        <v>-1.89E-2</v>
      </c>
      <c r="U37" s="57">
        <f t="shared" si="20"/>
        <v>1.1588119999999997</v>
      </c>
      <c r="V37" s="40">
        <f t="shared" si="21"/>
        <v>-2.7108668884905662</v>
      </c>
      <c r="W37" s="47">
        <f t="shared" si="22"/>
        <v>-1.5520548884905661</v>
      </c>
    </row>
    <row r="38" spans="1:23" s="1" customFormat="1" ht="23.25" customHeight="1" x14ac:dyDescent="0.2">
      <c r="B38" s="52" t="s">
        <v>14</v>
      </c>
      <c r="C38" s="58">
        <v>0</v>
      </c>
      <c r="D38" s="40">
        <v>0</v>
      </c>
      <c r="E38" s="47">
        <f t="shared" si="13"/>
        <v>0</v>
      </c>
      <c r="F38" s="58">
        <v>0.14979999999999999</v>
      </c>
      <c r="G38" s="40">
        <v>-0.41246534150943404</v>
      </c>
      <c r="H38" s="47">
        <f t="shared" si="14"/>
        <v>-0.26266534150943405</v>
      </c>
      <c r="I38" s="58">
        <v>2.1263639999999997</v>
      </c>
      <c r="J38" s="40">
        <v>0</v>
      </c>
      <c r="K38" s="47">
        <f t="shared" si="15"/>
        <v>2.1263639999999997</v>
      </c>
      <c r="L38" s="58">
        <v>6.1686958994313069E-2</v>
      </c>
      <c r="M38" s="40">
        <v>-0.1404117</v>
      </c>
      <c r="N38" s="47">
        <f t="shared" si="16"/>
        <v>-7.8724741005686938E-2</v>
      </c>
      <c r="O38" s="58">
        <v>3.6700000000000003E-2</v>
      </c>
      <c r="P38" s="40">
        <v>-0.67647399999999991</v>
      </c>
      <c r="Q38" s="47">
        <f t="shared" si="17"/>
        <v>-0.63977399999999995</v>
      </c>
      <c r="R38" s="58">
        <v>0.39590000000000003</v>
      </c>
      <c r="S38" s="40">
        <v>-0.60876839999999999</v>
      </c>
      <c r="T38" s="47">
        <f t="shared" si="18"/>
        <v>-0.21286839999999996</v>
      </c>
      <c r="U38" s="57">
        <f t="shared" si="20"/>
        <v>2.7704509589943132</v>
      </c>
      <c r="V38" s="40">
        <f t="shared" si="21"/>
        <v>-1.838119441509434</v>
      </c>
      <c r="W38" s="47">
        <f t="shared" si="22"/>
        <v>0.93233151748487864</v>
      </c>
    </row>
    <row r="39" spans="1:23" s="1" customFormat="1" ht="23.25" customHeight="1" x14ac:dyDescent="0.2">
      <c r="B39" s="53" t="s">
        <v>15</v>
      </c>
      <c r="C39" s="58">
        <v>0</v>
      </c>
      <c r="D39" s="40">
        <v>0</v>
      </c>
      <c r="E39" s="47">
        <f t="shared" si="13"/>
        <v>0</v>
      </c>
      <c r="F39" s="58">
        <v>0.42105699999999996</v>
      </c>
      <c r="G39" s="40">
        <v>-1.75076787</v>
      </c>
      <c r="H39" s="47">
        <f t="shared" si="14"/>
        <v>-1.32971087</v>
      </c>
      <c r="I39" s="58">
        <v>1.84251E-2</v>
      </c>
      <c r="J39" s="40">
        <v>0</v>
      </c>
      <c r="K39" s="47">
        <f t="shared" si="15"/>
        <v>1.84251E-2</v>
      </c>
      <c r="L39" s="58">
        <v>0.20718259999999999</v>
      </c>
      <c r="M39" s="40">
        <v>-9.9999600000000004E-3</v>
      </c>
      <c r="N39" s="47">
        <f t="shared" si="16"/>
        <v>0.19718263999999999</v>
      </c>
      <c r="O39" s="58">
        <v>0.51791606999999995</v>
      </c>
      <c r="P39" s="40">
        <v>-0.8391519999999999</v>
      </c>
      <c r="Q39" s="47">
        <f t="shared" si="17"/>
        <v>-0.32123592999999995</v>
      </c>
      <c r="R39" s="58">
        <v>0.4588506</v>
      </c>
      <c r="S39" s="40">
        <v>-0.111843</v>
      </c>
      <c r="T39" s="47">
        <f t="shared" si="18"/>
        <v>0.34700759999999997</v>
      </c>
      <c r="U39" s="57">
        <f t="shared" si="20"/>
        <v>1.62343137</v>
      </c>
      <c r="V39" s="40">
        <f t="shared" si="21"/>
        <v>-2.7117628300000001</v>
      </c>
      <c r="W39" s="47">
        <f t="shared" si="22"/>
        <v>-1.08833146</v>
      </c>
    </row>
    <row r="40" spans="1:23" s="1" customFormat="1" ht="23.25" customHeight="1" x14ac:dyDescent="0.2">
      <c r="B40" s="53" t="s">
        <v>16</v>
      </c>
      <c r="C40" s="58">
        <v>0</v>
      </c>
      <c r="D40" s="40">
        <v>0</v>
      </c>
      <c r="E40" s="47">
        <f t="shared" si="13"/>
        <v>0</v>
      </c>
      <c r="F40" s="58">
        <v>0.11217580000000001</v>
      </c>
      <c r="G40" s="40">
        <v>-0.38217869000000004</v>
      </c>
      <c r="H40" s="47">
        <f t="shared" si="14"/>
        <v>-0.27000289000000005</v>
      </c>
      <c r="I40" s="58">
        <v>0</v>
      </c>
      <c r="J40" s="40">
        <v>-0.19600000000000001</v>
      </c>
      <c r="K40" s="47">
        <f t="shared" si="15"/>
        <v>-0.19600000000000001</v>
      </c>
      <c r="L40" s="58">
        <v>8.4397100000000003E-2</v>
      </c>
      <c r="M40" s="40">
        <v>-4.6321799999999996E-2</v>
      </c>
      <c r="N40" s="47">
        <f t="shared" si="16"/>
        <v>3.8075300000000006E-2</v>
      </c>
      <c r="O40" s="58">
        <v>0</v>
      </c>
      <c r="P40" s="40">
        <v>0</v>
      </c>
      <c r="Q40" s="47">
        <f t="shared" si="17"/>
        <v>0</v>
      </c>
      <c r="R40" s="58">
        <v>0</v>
      </c>
      <c r="S40" s="40">
        <v>-0.2126691</v>
      </c>
      <c r="T40" s="47">
        <f t="shared" si="18"/>
        <v>-0.2126691</v>
      </c>
      <c r="U40" s="57">
        <f t="shared" si="20"/>
        <v>0.19657289999999999</v>
      </c>
      <c r="V40" s="40">
        <f t="shared" si="21"/>
        <v>-0.83716959000000002</v>
      </c>
      <c r="W40" s="47">
        <f t="shared" si="22"/>
        <v>-0.64059668999999997</v>
      </c>
    </row>
    <row r="41" spans="1:23" s="1" customFormat="1" ht="23.25" customHeight="1" x14ac:dyDescent="0.2">
      <c r="B41" s="53" t="s">
        <v>17</v>
      </c>
      <c r="C41" s="58">
        <v>0</v>
      </c>
      <c r="D41" s="40">
        <v>0</v>
      </c>
      <c r="E41" s="47">
        <f t="shared" si="13"/>
        <v>0</v>
      </c>
      <c r="F41" s="58">
        <v>4.3132379999999998E-2</v>
      </c>
      <c r="G41" s="40">
        <v>-0.57385085999999996</v>
      </c>
      <c r="H41" s="47">
        <f t="shared" si="14"/>
        <v>-0.53071847999999999</v>
      </c>
      <c r="I41" s="58">
        <v>0.56983859999999997</v>
      </c>
      <c r="J41" s="40">
        <v>-3.5868984699999991</v>
      </c>
      <c r="K41" s="47">
        <f t="shared" si="15"/>
        <v>-3.0170598699999989</v>
      </c>
      <c r="L41" s="58">
        <v>0</v>
      </c>
      <c r="M41" s="40">
        <v>-4.3936500000000003E-2</v>
      </c>
      <c r="N41" s="47">
        <f t="shared" si="16"/>
        <v>-4.3936500000000003E-2</v>
      </c>
      <c r="O41" s="58">
        <v>0</v>
      </c>
      <c r="P41" s="40">
        <v>0</v>
      </c>
      <c r="Q41" s="47">
        <f t="shared" si="17"/>
        <v>0</v>
      </c>
      <c r="R41" s="58">
        <v>0.128272</v>
      </c>
      <c r="S41" s="40">
        <v>-0.23811238999999998</v>
      </c>
      <c r="T41" s="47">
        <f t="shared" si="18"/>
        <v>-0.10984038999999998</v>
      </c>
      <c r="U41" s="57">
        <f t="shared" si="20"/>
        <v>0.74124298</v>
      </c>
      <c r="V41" s="40">
        <f t="shared" si="21"/>
        <v>-4.4427982199999994</v>
      </c>
      <c r="W41" s="47">
        <f t="shared" si="22"/>
        <v>-3.7015552399999989</v>
      </c>
    </row>
    <row r="42" spans="1:23" s="1" customFormat="1" ht="23.25" customHeight="1" x14ac:dyDescent="0.2">
      <c r="B42" s="53" t="s">
        <v>18</v>
      </c>
      <c r="C42" s="58">
        <v>0</v>
      </c>
      <c r="D42" s="40">
        <v>0</v>
      </c>
      <c r="E42" s="47">
        <f t="shared" si="13"/>
        <v>0</v>
      </c>
      <c r="F42" s="58">
        <v>0.14151720000000001</v>
      </c>
      <c r="G42" s="40">
        <v>-2.5789897138999995</v>
      </c>
      <c r="H42" s="47">
        <f t="shared" si="14"/>
        <v>-2.4374725138999995</v>
      </c>
      <c r="I42" s="58">
        <v>0</v>
      </c>
      <c r="J42" s="40">
        <v>-6.1500000000000006E-2</v>
      </c>
      <c r="K42" s="47">
        <f t="shared" si="15"/>
        <v>-6.1500000000000006E-2</v>
      </c>
      <c r="L42" s="58">
        <v>6.2847728199999994E-2</v>
      </c>
      <c r="M42" s="40">
        <v>-1.3952840451000001</v>
      </c>
      <c r="N42" s="47">
        <f t="shared" si="16"/>
        <v>-1.3324363169000002</v>
      </c>
      <c r="O42" s="58">
        <v>0.2720644451</v>
      </c>
      <c r="P42" s="40">
        <v>-2.5674306000000002</v>
      </c>
      <c r="Q42" s="47">
        <f t="shared" si="17"/>
        <v>-2.2953661549000004</v>
      </c>
      <c r="R42" s="58">
        <v>0</v>
      </c>
      <c r="S42" s="40">
        <v>-0.95683921690000007</v>
      </c>
      <c r="T42" s="47">
        <f t="shared" si="18"/>
        <v>-0.95683921690000007</v>
      </c>
      <c r="U42" s="57">
        <f t="shared" si="20"/>
        <v>0.47642937330000001</v>
      </c>
      <c r="V42" s="40">
        <f t="shared" si="21"/>
        <v>-7.5600435758999991</v>
      </c>
      <c r="W42" s="47">
        <f t="shared" si="22"/>
        <v>-7.0836142026000006</v>
      </c>
    </row>
    <row r="43" spans="1:23" s="1" customFormat="1" ht="23.25" customHeight="1" x14ac:dyDescent="0.2">
      <c r="B43" s="53" t="s">
        <v>19</v>
      </c>
      <c r="C43" s="58">
        <v>0</v>
      </c>
      <c r="D43" s="40">
        <v>-8.5020862519741058E-2</v>
      </c>
      <c r="E43" s="47">
        <v>-8.5020862519741058E-2</v>
      </c>
      <c r="F43" s="58">
        <v>0.56455033679958433</v>
      </c>
      <c r="G43" s="40">
        <v>-4.6303708693012595</v>
      </c>
      <c r="H43" s="47">
        <v>-4.0658205325016752</v>
      </c>
      <c r="I43" s="58">
        <v>2.0745728015899658</v>
      </c>
      <c r="J43" s="40">
        <v>-3.5759259462356567</v>
      </c>
      <c r="K43" s="47">
        <v>-1.5013531446456909</v>
      </c>
      <c r="L43" s="58">
        <v>0</v>
      </c>
      <c r="M43" s="40">
        <v>-3.6765259429812431</v>
      </c>
      <c r="N43" s="47">
        <v>-3.6765259429812431</v>
      </c>
      <c r="O43" s="58">
        <v>0.15802196413278585</v>
      </c>
      <c r="P43" s="40">
        <v>-0.15104853734374046</v>
      </c>
      <c r="Q43" s="47">
        <v>6.9734267890453894E-3</v>
      </c>
      <c r="R43" s="58">
        <v>0.2011692076921463</v>
      </c>
      <c r="S43" s="40">
        <v>-0.15702196210622785</v>
      </c>
      <c r="T43" s="47">
        <v>4.4147245585918454E-2</v>
      </c>
      <c r="U43" s="57">
        <f t="shared" si="20"/>
        <v>2.9983143102144822</v>
      </c>
      <c r="V43" s="40">
        <f t="shared" si="21"/>
        <v>-12.275914120487869</v>
      </c>
      <c r="W43" s="47">
        <f t="shared" si="22"/>
        <v>-9.2775998102733865</v>
      </c>
    </row>
    <row r="44" spans="1:23" s="1" customFormat="1" ht="23.25" customHeight="1" x14ac:dyDescent="0.2">
      <c r="B44" s="53" t="s">
        <v>20</v>
      </c>
      <c r="C44" s="58">
        <v>0</v>
      </c>
      <c r="D44" s="40">
        <v>0</v>
      </c>
      <c r="E44" s="47">
        <v>0</v>
      </c>
      <c r="F44" s="58">
        <v>0.44364000856876379</v>
      </c>
      <c r="G44" s="40">
        <v>-1.9714813507162035</v>
      </c>
      <c r="H44" s="47">
        <v>-1.5278413421474397</v>
      </c>
      <c r="I44" s="58">
        <v>0</v>
      </c>
      <c r="J44" s="40">
        <v>0</v>
      </c>
      <c r="K44" s="47">
        <v>0</v>
      </c>
      <c r="L44" s="58">
        <v>0</v>
      </c>
      <c r="M44" s="40">
        <v>-0.26844977959990501</v>
      </c>
      <c r="N44" s="47">
        <v>-0.26844977959990501</v>
      </c>
      <c r="O44" s="58">
        <v>7.647249847650528E-3</v>
      </c>
      <c r="P44" s="40">
        <v>-0.58994998689740896</v>
      </c>
      <c r="Q44" s="47">
        <v>-0.58230273704975843</v>
      </c>
      <c r="R44" s="58">
        <v>4.8900000751018517E-2</v>
      </c>
      <c r="S44" s="40">
        <v>-6.070760078728199E-3</v>
      </c>
      <c r="T44" s="47">
        <v>4.2829240672290318E-2</v>
      </c>
      <c r="U44" s="57">
        <f t="shared" si="20"/>
        <v>0.50018725916743279</v>
      </c>
      <c r="V44" s="40">
        <f t="shared" si="21"/>
        <v>-2.8359518772922456</v>
      </c>
      <c r="W44" s="47">
        <f t="shared" si="22"/>
        <v>-2.3357646181248128</v>
      </c>
    </row>
    <row r="45" spans="1:23" s="4" customFormat="1" ht="23.25" customHeight="1" x14ac:dyDescent="0.2">
      <c r="A45" s="29"/>
      <c r="B45" s="53" t="s">
        <v>21</v>
      </c>
      <c r="C45" s="58">
        <v>0</v>
      </c>
      <c r="D45" s="40">
        <v>-1.549999974668026E-2</v>
      </c>
      <c r="E45" s="47">
        <v>-1.549999974668026E-2</v>
      </c>
      <c r="F45" s="58">
        <v>0.68358201626688242</v>
      </c>
      <c r="G45" s="40">
        <v>-4.4367053797468543</v>
      </c>
      <c r="H45" s="47">
        <v>-3.7531233634799714</v>
      </c>
      <c r="I45" s="58">
        <v>0</v>
      </c>
      <c r="J45" s="40">
        <v>-0.26210001111030579</v>
      </c>
      <c r="K45" s="47">
        <v>-0.26210001111030579</v>
      </c>
      <c r="L45" s="58">
        <v>0.30810010782442993</v>
      </c>
      <c r="M45" s="40">
        <v>-0.44212010502815247</v>
      </c>
      <c r="N45" s="47">
        <v>-0.13401999720372254</v>
      </c>
      <c r="O45" s="58">
        <v>0.43479999154806143</v>
      </c>
      <c r="P45" s="40">
        <v>-0.17612696811556811</v>
      </c>
      <c r="Q45" s="47">
        <v>0.25867302343249332</v>
      </c>
      <c r="R45" s="58">
        <v>0.22200141474604609</v>
      </c>
      <c r="S45" s="40">
        <v>-1.1625642571598291</v>
      </c>
      <c r="T45" s="47">
        <v>-0.94056284241378318</v>
      </c>
      <c r="U45" s="57">
        <f t="shared" si="20"/>
        <v>1.6484835303854197</v>
      </c>
      <c r="V45" s="40">
        <f t="shared" si="21"/>
        <v>-6.4951167209073901</v>
      </c>
      <c r="W45" s="47">
        <f t="shared" si="22"/>
        <v>-4.8466331905219704</v>
      </c>
    </row>
    <row r="46" spans="1:23" s="4" customFormat="1" ht="23.25" customHeight="1" x14ac:dyDescent="0.2">
      <c r="B46" s="53" t="s">
        <v>22</v>
      </c>
      <c r="C46" s="58">
        <v>7.8000000212341547E-3</v>
      </c>
      <c r="D46" s="40">
        <v>0</v>
      </c>
      <c r="E46" s="47">
        <v>7.8000000212341547E-3</v>
      </c>
      <c r="F46" s="58">
        <v>0.61712738126516342</v>
      </c>
      <c r="G46" s="40">
        <v>-2.1598350056447089</v>
      </c>
      <c r="H46" s="47">
        <v>-1.5427076243795455</v>
      </c>
      <c r="I46" s="58">
        <v>0.2199999988079071</v>
      </c>
      <c r="J46" s="40">
        <v>-0.23149999976158139</v>
      </c>
      <c r="K46" s="47">
        <v>-1.1500000953674289E-2</v>
      </c>
      <c r="L46" s="58">
        <v>7.3013998568058014E-2</v>
      </c>
      <c r="M46" s="40">
        <v>-0.11589999636635187</v>
      </c>
      <c r="N46" s="47">
        <v>-4.2885997798293857E-2</v>
      </c>
      <c r="O46" s="58">
        <v>0</v>
      </c>
      <c r="P46" s="40">
        <v>-0.17949999868869781</v>
      </c>
      <c r="Q46" s="47">
        <v>-0.17949999868869781</v>
      </c>
      <c r="R46" s="58">
        <v>0.31339999847114086</v>
      </c>
      <c r="S46" s="40">
        <v>-2.4690379081293941</v>
      </c>
      <c r="T46" s="47">
        <v>-2.1556379096582532</v>
      </c>
      <c r="U46" s="57">
        <f t="shared" si="20"/>
        <v>1.2313413771335036</v>
      </c>
      <c r="V46" s="40">
        <f t="shared" si="21"/>
        <v>-5.155772908590734</v>
      </c>
      <c r="W46" s="47">
        <f t="shared" si="22"/>
        <v>-3.9244315314572304</v>
      </c>
    </row>
    <row r="47" spans="1:23" s="1" customFormat="1" ht="23.25" customHeight="1" x14ac:dyDescent="0.2">
      <c r="B47" s="53" t="s">
        <v>23</v>
      </c>
      <c r="C47" s="58">
        <v>0.2925999984145165</v>
      </c>
      <c r="D47" s="40">
        <v>-6.2000001780688763E-3</v>
      </c>
      <c r="E47" s="47">
        <v>0.28639999823644763</v>
      </c>
      <c r="F47" s="58">
        <v>1.0920111536979673</v>
      </c>
      <c r="G47" s="40">
        <v>-8.8618780130054802</v>
      </c>
      <c r="H47" s="47">
        <v>-7.7698668593075126</v>
      </c>
      <c r="I47" s="58">
        <v>0.74535000324249268</v>
      </c>
      <c r="J47" s="40">
        <v>-0.30000001192092901</v>
      </c>
      <c r="K47" s="47">
        <v>0.44534999132156367</v>
      </c>
      <c r="L47" s="58">
        <v>0.97684997320175171</v>
      </c>
      <c r="M47" s="40">
        <v>-0.17009999975562096</v>
      </c>
      <c r="N47" s="47">
        <v>0.80674997344613075</v>
      </c>
      <c r="O47" s="58">
        <v>0.37710001319646841</v>
      </c>
      <c r="P47" s="40">
        <v>0</v>
      </c>
      <c r="Q47" s="47">
        <v>0.37710001319646841</v>
      </c>
      <c r="R47" s="58">
        <v>0.83309998363256454</v>
      </c>
      <c r="S47" s="40">
        <v>-1.640029956586659</v>
      </c>
      <c r="T47" s="47">
        <v>-0.80692997295409441</v>
      </c>
      <c r="U47" s="57">
        <f t="shared" si="20"/>
        <v>4.3170111253857613</v>
      </c>
      <c r="V47" s="40">
        <f t="shared" si="21"/>
        <v>-10.978207981446758</v>
      </c>
      <c r="W47" s="47">
        <f t="shared" si="22"/>
        <v>-6.6611968560609967</v>
      </c>
    </row>
    <row r="48" spans="1:23" s="1" customFormat="1" ht="24" customHeight="1" x14ac:dyDescent="0.2">
      <c r="B48" s="53" t="s">
        <v>24</v>
      </c>
      <c r="C48" s="58">
        <v>0</v>
      </c>
      <c r="D48" s="40">
        <v>0</v>
      </c>
      <c r="E48" s="47">
        <v>0</v>
      </c>
      <c r="F48" s="58">
        <v>0.7602820098400116</v>
      </c>
      <c r="G48" s="40">
        <v>-0.36400000285357226</v>
      </c>
      <c r="H48" s="47">
        <v>0.39628200698643928</v>
      </c>
      <c r="I48" s="58">
        <v>0</v>
      </c>
      <c r="J48" s="40">
        <v>0</v>
      </c>
      <c r="K48" s="47">
        <v>0</v>
      </c>
      <c r="L48" s="58">
        <v>0.10000000149011611</v>
      </c>
      <c r="M48" s="40">
        <v>-3.7999999476596713E-2</v>
      </c>
      <c r="N48" s="47">
        <v>6.2000002013519392E-2</v>
      </c>
      <c r="O48" s="58">
        <v>0.66100000124424696</v>
      </c>
      <c r="P48" s="40">
        <v>-2.899999916553497E-2</v>
      </c>
      <c r="Q48" s="47">
        <v>0.63200000207871199</v>
      </c>
      <c r="R48" s="58">
        <v>0</v>
      </c>
      <c r="S48" s="40">
        <v>-1.0136678926646709</v>
      </c>
      <c r="T48" s="47">
        <v>-1.0136678926646709</v>
      </c>
      <c r="U48" s="57">
        <f t="shared" si="20"/>
        <v>1.5212820125743747</v>
      </c>
      <c r="V48" s="40">
        <f t="shared" si="21"/>
        <v>-1.444667894160375</v>
      </c>
      <c r="W48" s="47">
        <f t="shared" si="22"/>
        <v>7.6614118413999677E-2</v>
      </c>
    </row>
    <row r="49" spans="2:23" s="5" customFormat="1" ht="23.25" customHeight="1" x14ac:dyDescent="0.2">
      <c r="B49" s="54" t="s">
        <v>25</v>
      </c>
      <c r="C49" s="58">
        <v>0</v>
      </c>
      <c r="D49" s="40">
        <v>-0.58700002636760473</v>
      </c>
      <c r="E49" s="47">
        <v>-0.58700002636760473</v>
      </c>
      <c r="F49" s="58">
        <v>10.36800392344594</v>
      </c>
      <c r="G49" s="40">
        <v>-1.1157000123057514</v>
      </c>
      <c r="H49" s="47">
        <v>9.2523039111401886</v>
      </c>
      <c r="I49" s="58">
        <v>1.8249999843537807</v>
      </c>
      <c r="J49" s="40">
        <v>-1.281000018119812</v>
      </c>
      <c r="K49" s="47">
        <v>0.54399996623396873</v>
      </c>
      <c r="L49" s="58">
        <v>0</v>
      </c>
      <c r="M49" s="40">
        <v>0</v>
      </c>
      <c r="N49" s="47">
        <v>0</v>
      </c>
      <c r="O49" s="58">
        <v>0.44900000095367432</v>
      </c>
      <c r="P49" s="40">
        <v>-0.91000000247731805</v>
      </c>
      <c r="Q49" s="47">
        <v>-0.46100000152364368</v>
      </c>
      <c r="R49" s="58">
        <v>0.44900000095367432</v>
      </c>
      <c r="S49" s="40">
        <v>-1.6048169834539294</v>
      </c>
      <c r="T49" s="47">
        <v>-1.1558169825002551</v>
      </c>
      <c r="U49" s="57">
        <f t="shared" si="20"/>
        <v>13.091003909707069</v>
      </c>
      <c r="V49" s="40">
        <f t="shared" si="21"/>
        <v>-5.4985170427244157</v>
      </c>
      <c r="W49" s="47">
        <f t="shared" si="22"/>
        <v>7.5924868669826537</v>
      </c>
    </row>
    <row r="50" spans="2:23" ht="23.25" customHeight="1" x14ac:dyDescent="0.2">
      <c r="B50" s="54" t="s">
        <v>26</v>
      </c>
      <c r="C50" s="58">
        <v>0</v>
      </c>
      <c r="D50" s="40">
        <v>-2.3210000991821289</v>
      </c>
      <c r="E50" s="47">
        <v>-2.3210000991821289</v>
      </c>
      <c r="F50" s="58">
        <v>1.200000010430813E-2</v>
      </c>
      <c r="G50" s="40">
        <v>-1.447000018786639</v>
      </c>
      <c r="H50" s="47">
        <v>-1.4350000186823308</v>
      </c>
      <c r="I50" s="58">
        <v>11.883099794387817</v>
      </c>
      <c r="J50" s="40">
        <v>-0.64999997615814209</v>
      </c>
      <c r="K50" s="47">
        <v>11.233099818229675</v>
      </c>
      <c r="L50" s="58">
        <v>0</v>
      </c>
      <c r="M50" s="40">
        <v>-0.80799997225403786</v>
      </c>
      <c r="N50" s="47">
        <v>-0.80799997225403786</v>
      </c>
      <c r="O50" s="58">
        <v>0</v>
      </c>
      <c r="P50" s="40">
        <v>-1.1289999783039095</v>
      </c>
      <c r="Q50" s="47">
        <v>-1.1289999783039095</v>
      </c>
      <c r="R50" s="58">
        <v>0.84099997580051422</v>
      </c>
      <c r="S50" s="40">
        <v>-7.2999998927116394E-2</v>
      </c>
      <c r="T50" s="47">
        <v>0.76799997687339783</v>
      </c>
      <c r="U50" s="57">
        <f t="shared" si="20"/>
        <v>12.73609977029264</v>
      </c>
      <c r="V50" s="40">
        <f t="shared" si="21"/>
        <v>-6.4280000436119735</v>
      </c>
      <c r="W50" s="47">
        <f t="shared" si="22"/>
        <v>6.3080997266806662</v>
      </c>
    </row>
    <row r="51" spans="2:23" ht="23.25" customHeight="1" x14ac:dyDescent="0.2">
      <c r="B51" s="54" t="s">
        <v>27</v>
      </c>
      <c r="C51" s="58">
        <v>2.3210000991821289</v>
      </c>
      <c r="D51" s="40">
        <v>0</v>
      </c>
      <c r="E51" s="47">
        <v>2.3210000991821289</v>
      </c>
      <c r="F51" s="58">
        <v>0.24950000643730161</v>
      </c>
      <c r="G51" s="40">
        <v>-1.1550999982282519</v>
      </c>
      <c r="H51" s="47">
        <v>-0.9055999917909503</v>
      </c>
      <c r="I51" s="58">
        <v>1.432000041007996</v>
      </c>
      <c r="J51" s="40">
        <v>-0.57700002193450928</v>
      </c>
      <c r="K51" s="47">
        <v>0.85500001907348677</v>
      </c>
      <c r="L51" s="58">
        <v>8.999999612569809E-3</v>
      </c>
      <c r="M51" s="40">
        <v>0</v>
      </c>
      <c r="N51" s="47">
        <v>8.999999612569809E-3</v>
      </c>
      <c r="O51" s="58">
        <v>0</v>
      </c>
      <c r="P51" s="40">
        <v>0</v>
      </c>
      <c r="Q51" s="47">
        <v>0</v>
      </c>
      <c r="R51" s="58">
        <v>0</v>
      </c>
      <c r="S51" s="40">
        <v>-4.999999888241291E-3</v>
      </c>
      <c r="T51" s="47">
        <v>-4.999999888241291E-3</v>
      </c>
      <c r="U51" s="57">
        <f t="shared" si="20"/>
        <v>4.011500146239996</v>
      </c>
      <c r="V51" s="40">
        <f t="shared" si="21"/>
        <v>-1.7371000200510025</v>
      </c>
      <c r="W51" s="47">
        <f t="shared" si="22"/>
        <v>2.2744001261889939</v>
      </c>
    </row>
    <row r="52" spans="2:23" ht="23.25" customHeight="1" x14ac:dyDescent="0.2">
      <c r="B52" s="54" t="s">
        <v>28</v>
      </c>
      <c r="C52" s="58">
        <v>0.43700000643730158</v>
      </c>
      <c r="D52" s="40">
        <v>0</v>
      </c>
      <c r="E52" s="47">
        <v>0.43700000643730158</v>
      </c>
      <c r="F52" s="58">
        <v>0.94977998919785023</v>
      </c>
      <c r="G52" s="40">
        <v>-0.9872799992847443</v>
      </c>
      <c r="H52" s="47">
        <v>-3.7500010086894076E-2</v>
      </c>
      <c r="I52" s="58">
        <v>6.3000001013278961E-2</v>
      </c>
      <c r="J52" s="40">
        <v>0</v>
      </c>
      <c r="K52" s="47">
        <v>6.3000001013278961E-2</v>
      </c>
      <c r="L52" s="58">
        <v>9.0000003576278687E-2</v>
      </c>
      <c r="M52" s="40">
        <v>-2.899999916553497E-2</v>
      </c>
      <c r="N52" s="47">
        <v>6.1000004410743713E-2</v>
      </c>
      <c r="O52" s="58">
        <v>1.8500000122003261E-2</v>
      </c>
      <c r="P52" s="40">
        <v>-0.26900000497698784</v>
      </c>
      <c r="Q52" s="47">
        <v>-0.25050000485498458</v>
      </c>
      <c r="R52" s="58">
        <v>0</v>
      </c>
      <c r="S52" s="40">
        <v>-0.24000000208616254</v>
      </c>
      <c r="T52" s="47">
        <v>-0.24000000208616254</v>
      </c>
      <c r="U52" s="57">
        <f t="shared" si="20"/>
        <v>1.5582800003467128</v>
      </c>
      <c r="V52" s="40">
        <f t="shared" si="21"/>
        <v>-1.5252800055134297</v>
      </c>
      <c r="W52" s="47">
        <f t="shared" si="22"/>
        <v>3.2999994833283114E-2</v>
      </c>
    </row>
    <row r="53" spans="2:23" ht="23.25" customHeight="1" x14ac:dyDescent="0.2">
      <c r="B53" s="54" t="s">
        <v>29</v>
      </c>
      <c r="C53" s="58">
        <v>0</v>
      </c>
      <c r="D53" s="40">
        <v>-0.17470000684261319</v>
      </c>
      <c r="E53" s="47">
        <v>-0.17470000684261319</v>
      </c>
      <c r="F53" s="58">
        <v>0.48264000937342638</v>
      </c>
      <c r="G53" s="40">
        <v>-1.2500400058925152</v>
      </c>
      <c r="H53" s="47">
        <v>-0.76739999651908886</v>
      </c>
      <c r="I53" s="58">
        <v>0</v>
      </c>
      <c r="J53" s="40">
        <v>0</v>
      </c>
      <c r="K53" s="47">
        <v>0</v>
      </c>
      <c r="L53" s="58">
        <v>0</v>
      </c>
      <c r="M53" s="40">
        <v>0</v>
      </c>
      <c r="N53" s="47">
        <v>0</v>
      </c>
      <c r="O53" s="58">
        <v>0</v>
      </c>
      <c r="P53" s="40">
        <v>0</v>
      </c>
      <c r="Q53" s="47">
        <v>0</v>
      </c>
      <c r="R53" s="58">
        <v>0</v>
      </c>
      <c r="S53" s="40">
        <v>-2.3499999195337299E-2</v>
      </c>
      <c r="T53" s="47">
        <v>-2.3499999195337299E-2</v>
      </c>
      <c r="U53" s="57">
        <f t="shared" si="20"/>
        <v>0.48264000937342638</v>
      </c>
      <c r="V53" s="40">
        <f t="shared" si="21"/>
        <v>-1.4482400119304657</v>
      </c>
      <c r="W53" s="47">
        <f t="shared" si="22"/>
        <v>-0.96560000255703937</v>
      </c>
    </row>
    <row r="54" spans="2:23" ht="23.25" customHeight="1" x14ac:dyDescent="0.2">
      <c r="B54" s="54" t="s">
        <v>37</v>
      </c>
      <c r="C54" s="58">
        <v>0.37999999523162842</v>
      </c>
      <c r="D54" s="40">
        <v>0</v>
      </c>
      <c r="E54" s="47">
        <v>0.37999999523162842</v>
      </c>
      <c r="F54" s="58">
        <v>0.6329999862879514</v>
      </c>
      <c r="G54" s="40">
        <v>-1.3598500182194804</v>
      </c>
      <c r="H54" s="47">
        <v>-0.72685003193152897</v>
      </c>
      <c r="I54" s="58">
        <v>0.58300000429153442</v>
      </c>
      <c r="J54" s="40">
        <v>0</v>
      </c>
      <c r="K54" s="47">
        <v>0.58300000429153442</v>
      </c>
      <c r="L54" s="58">
        <v>0</v>
      </c>
      <c r="M54" s="40">
        <v>-0.44999998807907099</v>
      </c>
      <c r="N54" s="47">
        <v>-0.44999998807907099</v>
      </c>
      <c r="O54" s="58">
        <v>0</v>
      </c>
      <c r="P54" s="40">
        <v>0</v>
      </c>
      <c r="Q54" s="47">
        <v>0</v>
      </c>
      <c r="R54" s="58">
        <v>0</v>
      </c>
      <c r="S54" s="40">
        <v>-0.87</v>
      </c>
      <c r="T54" s="47">
        <v>-0.87</v>
      </c>
      <c r="U54" s="57">
        <f t="shared" si="20"/>
        <v>1.5959999858111142</v>
      </c>
      <c r="V54" s="40">
        <f t="shared" si="21"/>
        <v>-2.6798500062985515</v>
      </c>
      <c r="W54" s="47">
        <f t="shared" si="22"/>
        <v>-1.0838500204874371</v>
      </c>
    </row>
    <row r="55" spans="2:23" s="5" customFormat="1" ht="23.25" customHeight="1" thickBot="1" x14ac:dyDescent="0.25">
      <c r="B55" s="54" t="s">
        <v>41</v>
      </c>
      <c r="C55" s="58">
        <v>0</v>
      </c>
      <c r="D55" s="40">
        <v>0</v>
      </c>
      <c r="E55" s="47">
        <v>0</v>
      </c>
      <c r="F55" s="58">
        <v>6.0999999999999999E-2</v>
      </c>
      <c r="G55" s="40">
        <v>-7.3200000000000001E-2</v>
      </c>
      <c r="H55" s="47">
        <v>-1.2200000000000004E-2</v>
      </c>
      <c r="I55" s="58">
        <v>1.5989999800000001</v>
      </c>
      <c r="J55" s="40">
        <v>-0.93900001</v>
      </c>
      <c r="K55" s="47">
        <v>0.6599999700000001</v>
      </c>
      <c r="L55" s="58">
        <v>0.19850001</v>
      </c>
      <c r="M55" s="40">
        <v>0</v>
      </c>
      <c r="N55" s="47">
        <v>0.19850001</v>
      </c>
      <c r="O55" s="58">
        <v>0</v>
      </c>
      <c r="P55" s="40">
        <v>0</v>
      </c>
      <c r="Q55" s="47">
        <v>0</v>
      </c>
      <c r="R55" s="58">
        <v>0</v>
      </c>
      <c r="S55" s="40">
        <v>0</v>
      </c>
      <c r="T55" s="47">
        <v>0</v>
      </c>
      <c r="U55" s="57">
        <f t="shared" si="20"/>
        <v>1.8584999900000001</v>
      </c>
      <c r="V55" s="40">
        <f t="shared" si="21"/>
        <v>-1.0122000099999999</v>
      </c>
      <c r="W55" s="47">
        <f t="shared" si="22"/>
        <v>0.84629998000000017</v>
      </c>
    </row>
    <row r="56" spans="2:23" ht="18.75" customHeight="1" thickBot="1" x14ac:dyDescent="0.25">
      <c r="B56" s="55" t="s">
        <v>30</v>
      </c>
      <c r="C56" s="59">
        <f>SUM(C34:C54)</f>
        <v>3.4384000992868096</v>
      </c>
      <c r="D56" s="13">
        <f>SUM(D34:D55)</f>
        <v>-3.1894209948368371</v>
      </c>
      <c r="E56" s="48">
        <f t="shared" ref="E56:L56" si="23">SUM(E34:E54)</f>
        <v>0.24897910444997248</v>
      </c>
      <c r="F56" s="59">
        <f t="shared" si="23"/>
        <v>20.949409801285153</v>
      </c>
      <c r="G56" s="13">
        <f t="shared" si="23"/>
        <v>-51.509472167885463</v>
      </c>
      <c r="H56" s="48">
        <f t="shared" si="23"/>
        <v>-30.56006236660031</v>
      </c>
      <c r="I56" s="59">
        <f t="shared" si="23"/>
        <v>25.808849328694773</v>
      </c>
      <c r="J56" s="13">
        <f t="shared" si="23"/>
        <v>-14.016882055240934</v>
      </c>
      <c r="K56" s="48">
        <f t="shared" si="23"/>
        <v>11.791967273453837</v>
      </c>
      <c r="L56" s="59">
        <f t="shared" si="23"/>
        <v>2.682300512473204</v>
      </c>
      <c r="M56" s="13">
        <f>SUM(M34:M55)</f>
        <v>-12.616473687806513</v>
      </c>
      <c r="N56" s="48">
        <f>SUM(N34:N54)</f>
        <v>-9.93417317533331</v>
      </c>
      <c r="O56" s="59">
        <f>SUM(O34:O55)</f>
        <v>4.9109137361448907</v>
      </c>
      <c r="P56" s="13">
        <f>SUM(P34:P55)</f>
        <v>-16.271349575969165</v>
      </c>
      <c r="Q56" s="48">
        <f>SUM(Q34:Q55)</f>
        <v>-11.360435839824275</v>
      </c>
      <c r="R56" s="59">
        <f>SUM(R34:R55)</f>
        <v>6.8937784820471055</v>
      </c>
      <c r="S56" s="13">
        <f>SUM(S34:S54)</f>
        <v>-20.546448127176301</v>
      </c>
      <c r="T56" s="48">
        <f>SUM(T34:T54)</f>
        <v>-13.652669645129192</v>
      </c>
      <c r="U56" s="13">
        <f>SUM(U34:U54)</f>
        <v>64.683651959931936</v>
      </c>
      <c r="V56" s="13">
        <f>SUM(V34:V54)</f>
        <v>-118.1500466089152</v>
      </c>
      <c r="W56" s="48">
        <f>SUM(W34:W54)</f>
        <v>-53.466394648983268</v>
      </c>
    </row>
  </sheetData>
  <mergeCells count="18">
    <mergeCell ref="F3:H3"/>
    <mergeCell ref="I3:K3"/>
    <mergeCell ref="L3:N3"/>
    <mergeCell ref="O3:Q3"/>
    <mergeCell ref="B2:W2"/>
    <mergeCell ref="B32:B33"/>
    <mergeCell ref="C32:E32"/>
    <mergeCell ref="F32:H32"/>
    <mergeCell ref="I32:K32"/>
    <mergeCell ref="L32:N32"/>
    <mergeCell ref="O32:Q32"/>
    <mergeCell ref="R32:T32"/>
    <mergeCell ref="U32:W32"/>
    <mergeCell ref="B3:B4"/>
    <mergeCell ref="B31:W31"/>
    <mergeCell ref="R3:T3"/>
    <mergeCell ref="U3:W3"/>
    <mergeCell ref="C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60"/>
  <sheetViews>
    <sheetView zoomScaleNormal="100" workbookViewId="0"/>
  </sheetViews>
  <sheetFormatPr defaultColWidth="8.85546875" defaultRowHeight="15" x14ac:dyDescent="0.2"/>
  <cols>
    <col min="1" max="1" width="18.85546875" style="19" customWidth="1"/>
    <col min="2" max="2" width="27.7109375" style="19" customWidth="1"/>
    <col min="3" max="16384" width="8.85546875" style="19"/>
  </cols>
  <sheetData>
    <row r="1" spans="1:190" ht="16.149999999999999" customHeight="1" x14ac:dyDescent="0.3">
      <c r="A1" s="17"/>
      <c r="B1" s="18"/>
    </row>
    <row r="2" spans="1:190" ht="18" x14ac:dyDescent="0.25">
      <c r="B2" s="20" t="s">
        <v>39</v>
      </c>
    </row>
    <row r="3" spans="1:190" ht="16.5" thickBot="1" x14ac:dyDescent="0.3">
      <c r="B3" s="18"/>
    </row>
    <row r="4" spans="1:190" ht="16.5" thickBot="1" x14ac:dyDescent="0.25">
      <c r="B4" s="75" t="s">
        <v>32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</row>
    <row r="5" spans="1:190" x14ac:dyDescent="0.2">
      <c r="B5" s="78" t="s">
        <v>38</v>
      </c>
      <c r="C5" s="80" t="s">
        <v>33</v>
      </c>
      <c r="D5" s="81"/>
      <c r="E5" s="82"/>
      <c r="F5" s="80" t="s">
        <v>34</v>
      </c>
      <c r="G5" s="81"/>
      <c r="H5" s="82"/>
      <c r="I5" s="80" t="s">
        <v>1</v>
      </c>
      <c r="J5" s="81"/>
      <c r="K5" s="82"/>
      <c r="L5" s="86" t="s">
        <v>31</v>
      </c>
      <c r="M5" s="87"/>
      <c r="N5" s="88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</row>
    <row r="6" spans="1:190" x14ac:dyDescent="0.2">
      <c r="A6" s="21"/>
      <c r="B6" s="79"/>
      <c r="C6" s="23" t="s">
        <v>7</v>
      </c>
      <c r="D6" s="22" t="s">
        <v>8</v>
      </c>
      <c r="E6" s="24" t="s">
        <v>9</v>
      </c>
      <c r="F6" s="23" t="s">
        <v>7</v>
      </c>
      <c r="G6" s="22" t="s">
        <v>8</v>
      </c>
      <c r="H6" s="24" t="s">
        <v>9</v>
      </c>
      <c r="I6" s="23" t="s">
        <v>7</v>
      </c>
      <c r="J6" s="22" t="s">
        <v>8</v>
      </c>
      <c r="K6" s="24" t="s">
        <v>9</v>
      </c>
      <c r="L6" s="23" t="s">
        <v>7</v>
      </c>
      <c r="M6" s="22" t="s">
        <v>8</v>
      </c>
      <c r="N6" s="24" t="s">
        <v>9</v>
      </c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</row>
    <row r="7" spans="1:190" x14ac:dyDescent="0.2">
      <c r="A7" s="25"/>
      <c r="B7" s="32" t="s">
        <v>10</v>
      </c>
      <c r="C7" s="42">
        <v>103</v>
      </c>
      <c r="D7" s="41">
        <v>-1986</v>
      </c>
      <c r="E7" s="44">
        <f t="shared" ref="E7:E28" si="0">D7+C7</f>
        <v>-1883</v>
      </c>
      <c r="F7" s="42">
        <v>0</v>
      </c>
      <c r="G7" s="41">
        <v>0</v>
      </c>
      <c r="H7" s="44">
        <f t="shared" ref="H7:H28" si="1">G7+F7</f>
        <v>0</v>
      </c>
      <c r="I7" s="42">
        <v>0</v>
      </c>
      <c r="J7" s="41">
        <v>-3535</v>
      </c>
      <c r="K7" s="44">
        <f t="shared" ref="K7:K28" si="2">J7+I7</f>
        <v>-3535</v>
      </c>
      <c r="L7" s="42">
        <v>0</v>
      </c>
      <c r="M7" s="41">
        <v>0</v>
      </c>
      <c r="N7" s="44">
        <f t="shared" ref="N7:N28" si="3">M7+L7</f>
        <v>0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</row>
    <row r="8" spans="1:190" x14ac:dyDescent="0.2">
      <c r="A8" s="21"/>
      <c r="B8" s="32" t="s">
        <v>11</v>
      </c>
      <c r="C8" s="42">
        <v>148</v>
      </c>
      <c r="D8" s="43">
        <v>-996</v>
      </c>
      <c r="E8" s="44">
        <f t="shared" si="0"/>
        <v>-848</v>
      </c>
      <c r="F8" s="42">
        <v>0</v>
      </c>
      <c r="G8" s="43">
        <v>-450</v>
      </c>
      <c r="H8" s="44">
        <f t="shared" si="1"/>
        <v>-450</v>
      </c>
      <c r="I8" s="42">
        <v>0</v>
      </c>
      <c r="J8" s="43">
        <v>-458</v>
      </c>
      <c r="K8" s="44">
        <f t="shared" si="2"/>
        <v>-458</v>
      </c>
      <c r="L8" s="42">
        <v>0</v>
      </c>
      <c r="M8" s="43">
        <v>0</v>
      </c>
      <c r="N8" s="44">
        <f t="shared" si="3"/>
        <v>0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</row>
    <row r="9" spans="1:190" x14ac:dyDescent="0.2">
      <c r="A9" s="21"/>
      <c r="B9" s="32" t="s">
        <v>12</v>
      </c>
      <c r="C9" s="42">
        <v>5029</v>
      </c>
      <c r="D9" s="43">
        <v>-4601</v>
      </c>
      <c r="E9" s="44">
        <f t="shared" si="0"/>
        <v>428</v>
      </c>
      <c r="F9" s="42">
        <v>559</v>
      </c>
      <c r="G9" s="43">
        <v>-70</v>
      </c>
      <c r="H9" s="44">
        <f t="shared" si="1"/>
        <v>489</v>
      </c>
      <c r="I9" s="42">
        <v>0</v>
      </c>
      <c r="J9" s="43">
        <v>-215</v>
      </c>
      <c r="K9" s="44">
        <f t="shared" si="2"/>
        <v>-215</v>
      </c>
      <c r="L9" s="42">
        <v>0</v>
      </c>
      <c r="M9" s="43">
        <v>0</v>
      </c>
      <c r="N9" s="44">
        <f t="shared" si="3"/>
        <v>0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</row>
    <row r="10" spans="1:190" x14ac:dyDescent="0.2">
      <c r="A10" s="21"/>
      <c r="B10" s="32" t="s">
        <v>13</v>
      </c>
      <c r="C10" s="42">
        <v>400</v>
      </c>
      <c r="D10" s="43">
        <v>-11238</v>
      </c>
      <c r="E10" s="44">
        <f t="shared" si="0"/>
        <v>-10838</v>
      </c>
      <c r="F10" s="42">
        <v>167</v>
      </c>
      <c r="G10" s="43">
        <v>0</v>
      </c>
      <c r="H10" s="44">
        <f t="shared" si="1"/>
        <v>167</v>
      </c>
      <c r="I10" s="42">
        <v>0</v>
      </c>
      <c r="J10" s="43">
        <v>-3933</v>
      </c>
      <c r="K10" s="44">
        <f t="shared" si="2"/>
        <v>-3933</v>
      </c>
      <c r="L10" s="42">
        <v>0</v>
      </c>
      <c r="M10" s="43">
        <v>0</v>
      </c>
      <c r="N10" s="44">
        <f t="shared" si="3"/>
        <v>0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</row>
    <row r="11" spans="1:190" x14ac:dyDescent="0.2">
      <c r="A11" s="21"/>
      <c r="B11" s="32" t="s">
        <v>14</v>
      </c>
      <c r="C11" s="42">
        <v>0</v>
      </c>
      <c r="D11" s="43">
        <v>-3579</v>
      </c>
      <c r="E11" s="44">
        <f t="shared" si="0"/>
        <v>-3579</v>
      </c>
      <c r="F11" s="42">
        <v>0</v>
      </c>
      <c r="G11" s="43">
        <v>0</v>
      </c>
      <c r="H11" s="44">
        <f t="shared" si="1"/>
        <v>0</v>
      </c>
      <c r="I11" s="42">
        <v>0</v>
      </c>
      <c r="J11" s="43">
        <v>-542</v>
      </c>
      <c r="K11" s="44">
        <f t="shared" si="2"/>
        <v>-542</v>
      </c>
      <c r="L11" s="42">
        <v>0</v>
      </c>
      <c r="M11" s="43">
        <v>0</v>
      </c>
      <c r="N11" s="44">
        <f t="shared" si="3"/>
        <v>0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</row>
    <row r="12" spans="1:190" x14ac:dyDescent="0.2">
      <c r="A12" s="21"/>
      <c r="B12" s="33" t="s">
        <v>15</v>
      </c>
      <c r="C12" s="42">
        <v>42620</v>
      </c>
      <c r="D12" s="43">
        <v>-242</v>
      </c>
      <c r="E12" s="44">
        <f t="shared" si="0"/>
        <v>42378</v>
      </c>
      <c r="F12" s="42">
        <v>103</v>
      </c>
      <c r="G12" s="43">
        <v>-720</v>
      </c>
      <c r="H12" s="44">
        <f t="shared" si="1"/>
        <v>-617</v>
      </c>
      <c r="I12" s="42">
        <v>0</v>
      </c>
      <c r="J12" s="43">
        <v>-188</v>
      </c>
      <c r="K12" s="44">
        <f t="shared" si="2"/>
        <v>-188</v>
      </c>
      <c r="L12" s="42">
        <v>0</v>
      </c>
      <c r="M12" s="43">
        <v>0</v>
      </c>
      <c r="N12" s="44">
        <f t="shared" si="3"/>
        <v>0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</row>
    <row r="13" spans="1:190" x14ac:dyDescent="0.2">
      <c r="A13" s="21"/>
      <c r="B13" s="33" t="s">
        <v>16</v>
      </c>
      <c r="C13" s="42">
        <v>119</v>
      </c>
      <c r="D13" s="43">
        <v>-478</v>
      </c>
      <c r="E13" s="44">
        <f t="shared" si="0"/>
        <v>-359</v>
      </c>
      <c r="F13" s="42">
        <v>126</v>
      </c>
      <c r="G13" s="43">
        <v>0</v>
      </c>
      <c r="H13" s="44">
        <f t="shared" si="1"/>
        <v>126</v>
      </c>
      <c r="I13" s="42">
        <v>0</v>
      </c>
      <c r="J13" s="43">
        <v>-450</v>
      </c>
      <c r="K13" s="44">
        <f t="shared" si="2"/>
        <v>-450</v>
      </c>
      <c r="L13" s="42">
        <v>125</v>
      </c>
      <c r="M13" s="43">
        <v>0</v>
      </c>
      <c r="N13" s="44">
        <f t="shared" si="3"/>
        <v>125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</row>
    <row r="14" spans="1:190" x14ac:dyDescent="0.2">
      <c r="A14" s="21"/>
      <c r="B14" s="33" t="s">
        <v>17</v>
      </c>
      <c r="C14" s="42">
        <v>7058</v>
      </c>
      <c r="D14" s="43">
        <v>-731</v>
      </c>
      <c r="E14" s="44">
        <f t="shared" si="0"/>
        <v>6327</v>
      </c>
      <c r="F14" s="42">
        <v>372</v>
      </c>
      <c r="G14" s="43">
        <v>-975</v>
      </c>
      <c r="H14" s="44">
        <f t="shared" si="1"/>
        <v>-603</v>
      </c>
      <c r="I14" s="42">
        <v>73</v>
      </c>
      <c r="J14" s="43">
        <v>-899</v>
      </c>
      <c r="K14" s="44">
        <f t="shared" si="2"/>
        <v>-826</v>
      </c>
      <c r="L14" s="42">
        <v>0</v>
      </c>
      <c r="M14" s="43">
        <v>0</v>
      </c>
      <c r="N14" s="44">
        <f t="shared" si="3"/>
        <v>0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</row>
    <row r="15" spans="1:190" x14ac:dyDescent="0.2">
      <c r="A15" s="21"/>
      <c r="B15" s="33" t="s">
        <v>18</v>
      </c>
      <c r="C15" s="42">
        <v>0</v>
      </c>
      <c r="D15" s="43">
        <v>-1586</v>
      </c>
      <c r="E15" s="44">
        <f t="shared" si="0"/>
        <v>-1586</v>
      </c>
      <c r="F15" s="42">
        <v>0</v>
      </c>
      <c r="G15" s="43">
        <v>-487</v>
      </c>
      <c r="H15" s="44">
        <f t="shared" si="1"/>
        <v>-487</v>
      </c>
      <c r="I15" s="42">
        <v>368</v>
      </c>
      <c r="J15" s="43">
        <v>-299</v>
      </c>
      <c r="K15" s="44">
        <f t="shared" si="2"/>
        <v>69</v>
      </c>
      <c r="L15" s="42">
        <v>0</v>
      </c>
      <c r="M15" s="43">
        <v>0</v>
      </c>
      <c r="N15" s="44">
        <f t="shared" si="3"/>
        <v>0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</row>
    <row r="16" spans="1:190" x14ac:dyDescent="0.2">
      <c r="A16" s="21"/>
      <c r="B16" s="33" t="s">
        <v>19</v>
      </c>
      <c r="C16" s="42">
        <v>907</v>
      </c>
      <c r="D16" s="43">
        <v>-922</v>
      </c>
      <c r="E16" s="44">
        <f t="shared" si="0"/>
        <v>-15</v>
      </c>
      <c r="F16" s="42">
        <v>776</v>
      </c>
      <c r="G16" s="43">
        <v>-578</v>
      </c>
      <c r="H16" s="44">
        <f t="shared" si="1"/>
        <v>198</v>
      </c>
      <c r="I16" s="42">
        <v>146</v>
      </c>
      <c r="J16" s="43">
        <v>-627</v>
      </c>
      <c r="K16" s="44">
        <f t="shared" si="2"/>
        <v>-481</v>
      </c>
      <c r="L16" s="42">
        <v>0</v>
      </c>
      <c r="M16" s="43">
        <v>-95</v>
      </c>
      <c r="N16" s="44">
        <f t="shared" si="3"/>
        <v>-95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</row>
    <row r="17" spans="1:190" x14ac:dyDescent="0.2">
      <c r="A17" s="29"/>
      <c r="B17" s="33" t="s">
        <v>20</v>
      </c>
      <c r="C17" s="42">
        <v>1151</v>
      </c>
      <c r="D17" s="43">
        <v>-2900</v>
      </c>
      <c r="E17" s="44">
        <f t="shared" si="0"/>
        <v>-1749</v>
      </c>
      <c r="F17" s="42">
        <v>13</v>
      </c>
      <c r="G17" s="43">
        <v>-2880</v>
      </c>
      <c r="H17" s="44">
        <f t="shared" si="1"/>
        <v>-2867</v>
      </c>
      <c r="I17" s="42">
        <v>183</v>
      </c>
      <c r="J17" s="43">
        <v>-2461</v>
      </c>
      <c r="K17" s="44">
        <f t="shared" si="2"/>
        <v>-2278</v>
      </c>
      <c r="L17" s="42">
        <v>924</v>
      </c>
      <c r="M17" s="43">
        <v>-300</v>
      </c>
      <c r="N17" s="44">
        <f t="shared" si="3"/>
        <v>624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</row>
    <row r="18" spans="1:190" x14ac:dyDescent="0.2">
      <c r="A18" s="21"/>
      <c r="B18" s="34" t="s">
        <v>21</v>
      </c>
      <c r="C18" s="42">
        <v>44</v>
      </c>
      <c r="D18" s="43">
        <v>-513</v>
      </c>
      <c r="E18" s="44">
        <f t="shared" si="0"/>
        <v>-469</v>
      </c>
      <c r="F18" s="42"/>
      <c r="G18" s="43">
        <v>-76</v>
      </c>
      <c r="H18" s="44">
        <f t="shared" si="1"/>
        <v>-76</v>
      </c>
      <c r="I18" s="42">
        <v>267</v>
      </c>
      <c r="J18" s="43">
        <v>-5939</v>
      </c>
      <c r="K18" s="44">
        <f t="shared" si="2"/>
        <v>-5672</v>
      </c>
      <c r="L18" s="42">
        <v>0</v>
      </c>
      <c r="M18" s="43">
        <v>0</v>
      </c>
      <c r="N18" s="44">
        <f t="shared" si="3"/>
        <v>0</v>
      </c>
      <c r="O18" s="25"/>
      <c r="P18" s="21"/>
      <c r="Q18" s="21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</row>
    <row r="19" spans="1:190" x14ac:dyDescent="0.2">
      <c r="A19" s="21"/>
      <c r="B19" s="34" t="s">
        <v>22</v>
      </c>
      <c r="C19" s="42">
        <v>106</v>
      </c>
      <c r="D19" s="43">
        <v>-405.80000305175781</v>
      </c>
      <c r="E19" s="44">
        <f t="shared" si="0"/>
        <v>-299.80000305175781</v>
      </c>
      <c r="F19" s="42">
        <v>56</v>
      </c>
      <c r="G19" s="43">
        <v>-660</v>
      </c>
      <c r="H19" s="44">
        <f t="shared" si="1"/>
        <v>-604</v>
      </c>
      <c r="I19" s="42">
        <v>0</v>
      </c>
      <c r="J19" s="43">
        <v>-624.80000305175781</v>
      </c>
      <c r="K19" s="44">
        <f t="shared" si="2"/>
        <v>-624.80000305175781</v>
      </c>
      <c r="L19" s="42">
        <v>152.80000305175781</v>
      </c>
      <c r="M19" s="43">
        <v>0</v>
      </c>
      <c r="N19" s="44">
        <f t="shared" si="3"/>
        <v>152.80000305175781</v>
      </c>
      <c r="O19" s="25"/>
      <c r="P19" s="21"/>
      <c r="Q19" s="21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</row>
    <row r="20" spans="1:190" x14ac:dyDescent="0.2">
      <c r="A20" s="21"/>
      <c r="B20" s="34" t="s">
        <v>23</v>
      </c>
      <c r="C20" s="42">
        <v>0</v>
      </c>
      <c r="D20" s="43">
        <v>-842</v>
      </c>
      <c r="E20" s="44">
        <f t="shared" si="0"/>
        <v>-842</v>
      </c>
      <c r="F20" s="42">
        <v>0</v>
      </c>
      <c r="G20" s="43">
        <v>0</v>
      </c>
      <c r="H20" s="44">
        <f t="shared" si="1"/>
        <v>0</v>
      </c>
      <c r="I20" s="42">
        <v>5057</v>
      </c>
      <c r="J20" s="43">
        <v>-4092</v>
      </c>
      <c r="K20" s="44">
        <f t="shared" si="2"/>
        <v>965</v>
      </c>
      <c r="L20" s="42">
        <v>457</v>
      </c>
      <c r="M20" s="43">
        <v>0</v>
      </c>
      <c r="N20" s="44">
        <f t="shared" si="3"/>
        <v>457</v>
      </c>
      <c r="O20" s="25"/>
      <c r="P20" s="21"/>
      <c r="Q20" s="21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</row>
    <row r="21" spans="1:190" x14ac:dyDescent="0.2">
      <c r="A21" s="21"/>
      <c r="B21" s="34" t="s">
        <v>24</v>
      </c>
      <c r="C21" s="42">
        <v>496</v>
      </c>
      <c r="D21" s="43">
        <v>-452</v>
      </c>
      <c r="E21" s="44">
        <f t="shared" si="0"/>
        <v>44</v>
      </c>
      <c r="F21" s="42">
        <v>0</v>
      </c>
      <c r="G21" s="43">
        <v>-436</v>
      </c>
      <c r="H21" s="44">
        <f t="shared" si="1"/>
        <v>-436</v>
      </c>
      <c r="I21" s="42">
        <v>17</v>
      </c>
      <c r="J21" s="43">
        <v>-370</v>
      </c>
      <c r="K21" s="44">
        <f t="shared" si="2"/>
        <v>-353</v>
      </c>
      <c r="L21" s="42">
        <v>75</v>
      </c>
      <c r="M21" s="43">
        <v>0</v>
      </c>
      <c r="N21" s="44">
        <f t="shared" si="3"/>
        <v>75</v>
      </c>
      <c r="O21" s="25"/>
      <c r="P21" s="21"/>
      <c r="Q21" s="21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</row>
    <row r="22" spans="1:190" x14ac:dyDescent="0.2">
      <c r="A22" s="21"/>
      <c r="B22" s="34" t="s">
        <v>25</v>
      </c>
      <c r="C22" s="42">
        <v>34</v>
      </c>
      <c r="D22" s="43">
        <v>-1134</v>
      </c>
      <c r="E22" s="44">
        <f t="shared" si="0"/>
        <v>-1100</v>
      </c>
      <c r="F22" s="42">
        <v>0</v>
      </c>
      <c r="G22" s="43">
        <v>0</v>
      </c>
      <c r="H22" s="44">
        <f t="shared" si="1"/>
        <v>0</v>
      </c>
      <c r="I22" s="42">
        <v>0</v>
      </c>
      <c r="J22" s="43">
        <v>-296</v>
      </c>
      <c r="K22" s="44">
        <f t="shared" si="2"/>
        <v>-296</v>
      </c>
      <c r="L22" s="42">
        <v>0</v>
      </c>
      <c r="M22" s="43">
        <v>0</v>
      </c>
      <c r="N22" s="44">
        <f t="shared" si="3"/>
        <v>0</v>
      </c>
      <c r="O22" s="25"/>
      <c r="P22" s="21"/>
      <c r="Q22" s="21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</row>
    <row r="23" spans="1:190" x14ac:dyDescent="0.2">
      <c r="A23" s="21"/>
      <c r="B23" s="34" t="s">
        <v>26</v>
      </c>
      <c r="C23" s="42">
        <v>0</v>
      </c>
      <c r="D23" s="43">
        <v>-3045</v>
      </c>
      <c r="E23" s="44">
        <f t="shared" si="0"/>
        <v>-3045</v>
      </c>
      <c r="F23" s="42">
        <v>0</v>
      </c>
      <c r="G23" s="43">
        <v>-40</v>
      </c>
      <c r="H23" s="44">
        <f t="shared" si="1"/>
        <v>-40</v>
      </c>
      <c r="I23" s="42">
        <v>0</v>
      </c>
      <c r="J23" s="43">
        <v>-439</v>
      </c>
      <c r="K23" s="44">
        <f t="shared" si="2"/>
        <v>-439</v>
      </c>
      <c r="L23" s="42">
        <v>1640</v>
      </c>
      <c r="M23" s="43">
        <v>0</v>
      </c>
      <c r="N23" s="44">
        <f t="shared" si="3"/>
        <v>1640</v>
      </c>
      <c r="O23" s="25"/>
      <c r="P23" s="21"/>
      <c r="Q23" s="21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</row>
    <row r="24" spans="1:190" x14ac:dyDescent="0.2">
      <c r="A24" s="21"/>
      <c r="B24" s="34" t="s">
        <v>27</v>
      </c>
      <c r="C24" s="42">
        <v>228</v>
      </c>
      <c r="D24" s="43">
        <v>-186.5</v>
      </c>
      <c r="E24" s="44">
        <f t="shared" si="0"/>
        <v>41.5</v>
      </c>
      <c r="F24" s="42">
        <v>0</v>
      </c>
      <c r="G24" s="43">
        <v>-41</v>
      </c>
      <c r="H24" s="44">
        <f t="shared" si="1"/>
        <v>-41</v>
      </c>
      <c r="I24" s="42">
        <v>0</v>
      </c>
      <c r="J24" s="43">
        <v>-703</v>
      </c>
      <c r="K24" s="44">
        <f t="shared" si="2"/>
        <v>-703</v>
      </c>
      <c r="L24" s="42">
        <v>0</v>
      </c>
      <c r="M24" s="43">
        <v>0</v>
      </c>
      <c r="N24" s="44">
        <f t="shared" si="3"/>
        <v>0</v>
      </c>
      <c r="O24" s="25"/>
      <c r="P24" s="21"/>
      <c r="Q24" s="21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</row>
    <row r="25" spans="1:190" x14ac:dyDescent="0.2">
      <c r="A25" s="21"/>
      <c r="B25" s="35" t="s">
        <v>28</v>
      </c>
      <c r="C25" s="42">
        <v>0</v>
      </c>
      <c r="D25" s="43">
        <v>-1932</v>
      </c>
      <c r="E25" s="44">
        <f t="shared" si="0"/>
        <v>-1932</v>
      </c>
      <c r="F25" s="42">
        <v>0</v>
      </c>
      <c r="G25" s="43">
        <v>-252.6000061035156</v>
      </c>
      <c r="H25" s="44">
        <f t="shared" si="1"/>
        <v>-252.6000061035156</v>
      </c>
      <c r="I25" s="42">
        <v>252.6000061035156</v>
      </c>
      <c r="J25" s="43">
        <v>-1220</v>
      </c>
      <c r="K25" s="44">
        <f t="shared" si="2"/>
        <v>-967.39999389648438</v>
      </c>
      <c r="L25" s="42">
        <v>262</v>
      </c>
      <c r="M25" s="43">
        <v>-106</v>
      </c>
      <c r="N25" s="44">
        <f t="shared" si="3"/>
        <v>156</v>
      </c>
      <c r="O25" s="25"/>
      <c r="P25" s="21"/>
      <c r="Q25" s="21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</row>
    <row r="26" spans="1:190" x14ac:dyDescent="0.2">
      <c r="A26" s="21"/>
      <c r="B26" s="35" t="s">
        <v>29</v>
      </c>
      <c r="C26" s="42">
        <v>0</v>
      </c>
      <c r="D26" s="43">
        <v>-218.79999923706055</v>
      </c>
      <c r="E26" s="44">
        <f t="shared" si="0"/>
        <v>-218.79999923706055</v>
      </c>
      <c r="F26" s="42">
        <v>31</v>
      </c>
      <c r="G26" s="43">
        <v>-501</v>
      </c>
      <c r="H26" s="44">
        <f t="shared" si="1"/>
        <v>-470</v>
      </c>
      <c r="I26" s="42">
        <v>418</v>
      </c>
      <c r="J26" s="43">
        <v>-574</v>
      </c>
      <c r="K26" s="44">
        <f t="shared" si="2"/>
        <v>-156</v>
      </c>
      <c r="L26" s="42">
        <v>37</v>
      </c>
      <c r="M26" s="43">
        <v>-418</v>
      </c>
      <c r="N26" s="44">
        <f t="shared" si="3"/>
        <v>-381</v>
      </c>
      <c r="O26" s="25"/>
      <c r="P26" s="21"/>
      <c r="Q26" s="21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</row>
    <row r="27" spans="1:190" x14ac:dyDescent="0.2">
      <c r="A27" s="21"/>
      <c r="B27" s="35" t="s">
        <v>37</v>
      </c>
      <c r="C27" s="42">
        <v>0</v>
      </c>
      <c r="D27" s="43">
        <v>-41.200000762939453</v>
      </c>
      <c r="E27" s="44">
        <f t="shared" si="0"/>
        <v>-41.200000762939453</v>
      </c>
      <c r="F27" s="42">
        <v>0</v>
      </c>
      <c r="G27" s="43">
        <v>0</v>
      </c>
      <c r="H27" s="44">
        <f t="shared" si="1"/>
        <v>0</v>
      </c>
      <c r="I27" s="42">
        <v>0</v>
      </c>
      <c r="J27" s="43">
        <v>-1926</v>
      </c>
      <c r="K27" s="44">
        <f t="shared" si="2"/>
        <v>-1926</v>
      </c>
      <c r="L27" s="42">
        <v>0</v>
      </c>
      <c r="M27" s="43">
        <v>0</v>
      </c>
      <c r="N27" s="44">
        <f t="shared" si="3"/>
        <v>0</v>
      </c>
      <c r="O27" s="25"/>
      <c r="P27" s="21"/>
      <c r="Q27" s="21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</row>
    <row r="28" spans="1:190" ht="15.75" thickBot="1" x14ac:dyDescent="0.25">
      <c r="A28" s="21"/>
      <c r="B28" s="35" t="s">
        <v>41</v>
      </c>
      <c r="C28" s="42">
        <v>193</v>
      </c>
      <c r="D28" s="43">
        <v>0</v>
      </c>
      <c r="E28" s="44">
        <f t="shared" si="0"/>
        <v>193</v>
      </c>
      <c r="F28" s="42">
        <v>31.450000760000002</v>
      </c>
      <c r="G28" s="43">
        <v>-4930.5</v>
      </c>
      <c r="H28" s="44">
        <f t="shared" si="1"/>
        <v>-4899.04999924</v>
      </c>
      <c r="I28" s="42">
        <v>360</v>
      </c>
      <c r="J28" s="43">
        <v>-518</v>
      </c>
      <c r="K28" s="44">
        <f t="shared" si="2"/>
        <v>-158</v>
      </c>
      <c r="L28" s="42">
        <v>0</v>
      </c>
      <c r="M28" s="43">
        <v>0</v>
      </c>
      <c r="N28" s="44">
        <f t="shared" si="3"/>
        <v>0</v>
      </c>
      <c r="O28" s="25"/>
      <c r="P28" s="21"/>
      <c r="Q28" s="21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</row>
    <row r="29" spans="1:190" ht="15.75" thickBot="1" x14ac:dyDescent="0.25">
      <c r="A29" s="21"/>
      <c r="B29" s="30" t="s">
        <v>35</v>
      </c>
      <c r="C29" s="31">
        <f>SUM(C7:C28)</f>
        <v>58636</v>
      </c>
      <c r="D29" s="31">
        <f t="shared" ref="D29:N29" si="4">SUM(D7:D28)</f>
        <v>-38029.300003051758</v>
      </c>
      <c r="E29" s="31">
        <f t="shared" si="4"/>
        <v>20606.699996948242</v>
      </c>
      <c r="F29" s="31">
        <f t="shared" si="4"/>
        <v>2234.45000076</v>
      </c>
      <c r="G29" s="31">
        <f t="shared" si="4"/>
        <v>-13097.100006103516</v>
      </c>
      <c r="H29" s="31">
        <f t="shared" si="4"/>
        <v>-10862.650005343516</v>
      </c>
      <c r="I29" s="31">
        <f t="shared" si="4"/>
        <v>7141.6000061035156</v>
      </c>
      <c r="J29" s="31">
        <f t="shared" si="4"/>
        <v>-30308.800003051758</v>
      </c>
      <c r="K29" s="31">
        <f t="shared" si="4"/>
        <v>-23167.199996948242</v>
      </c>
      <c r="L29" s="31">
        <f t="shared" si="4"/>
        <v>3672.8000030517578</v>
      </c>
      <c r="M29" s="31">
        <f t="shared" si="4"/>
        <v>-919</v>
      </c>
      <c r="N29" s="49">
        <f t="shared" si="4"/>
        <v>2753.8000030517578</v>
      </c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</row>
    <row r="30" spans="1:190" x14ac:dyDescent="0.2">
      <c r="A30" s="25"/>
      <c r="B30" s="2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</row>
    <row r="31" spans="1:190" ht="15.75" thickBo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</row>
    <row r="32" spans="1:190" ht="16.5" thickBot="1" x14ac:dyDescent="0.3">
      <c r="A32" s="18"/>
      <c r="B32" s="75" t="s">
        <v>36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7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</row>
    <row r="33" spans="1:190" x14ac:dyDescent="0.2">
      <c r="A33" s="25"/>
      <c r="B33" s="78" t="s">
        <v>38</v>
      </c>
      <c r="C33" s="80" t="s">
        <v>33</v>
      </c>
      <c r="D33" s="81"/>
      <c r="E33" s="82"/>
      <c r="F33" s="80" t="s">
        <v>34</v>
      </c>
      <c r="G33" s="81"/>
      <c r="H33" s="82"/>
      <c r="I33" s="80" t="s">
        <v>1</v>
      </c>
      <c r="J33" s="81"/>
      <c r="K33" s="82"/>
      <c r="L33" s="83" t="s">
        <v>31</v>
      </c>
      <c r="M33" s="84"/>
      <c r="N33" s="8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</row>
    <row r="34" spans="1:190" x14ac:dyDescent="0.2">
      <c r="A34" s="21"/>
      <c r="B34" s="79"/>
      <c r="C34" s="23" t="s">
        <v>7</v>
      </c>
      <c r="D34" s="22" t="s">
        <v>8</v>
      </c>
      <c r="E34" s="24" t="s">
        <v>9</v>
      </c>
      <c r="F34" s="23" t="s">
        <v>7</v>
      </c>
      <c r="G34" s="22" t="s">
        <v>8</v>
      </c>
      <c r="H34" s="24" t="s">
        <v>9</v>
      </c>
      <c r="I34" s="23" t="s">
        <v>7</v>
      </c>
      <c r="J34" s="22" t="s">
        <v>8</v>
      </c>
      <c r="K34" s="24" t="s">
        <v>9</v>
      </c>
      <c r="L34" s="23" t="s">
        <v>7</v>
      </c>
      <c r="M34" s="22" t="s">
        <v>8</v>
      </c>
      <c r="N34" s="24" t="s">
        <v>9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</row>
    <row r="35" spans="1:190" x14ac:dyDescent="0.2">
      <c r="A35" s="21"/>
      <c r="B35" s="32" t="s">
        <v>10</v>
      </c>
      <c r="C35" s="51">
        <v>14766</v>
      </c>
      <c r="D35" s="50">
        <v>-15188</v>
      </c>
      <c r="E35" s="44">
        <f t="shared" ref="E35:E56" si="5">D35+C35</f>
        <v>-422</v>
      </c>
      <c r="F35" s="51">
        <v>0</v>
      </c>
      <c r="G35" s="50">
        <v>-230</v>
      </c>
      <c r="H35" s="44">
        <f t="shared" ref="H35:H56" si="6">G35+F35</f>
        <v>-230</v>
      </c>
      <c r="I35" s="51">
        <v>508</v>
      </c>
      <c r="J35" s="50">
        <v>-5599</v>
      </c>
      <c r="K35" s="44">
        <f t="shared" ref="K35:K56" si="7">J35+I35</f>
        <v>-5091</v>
      </c>
      <c r="L35" s="51">
        <v>0</v>
      </c>
      <c r="M35" s="50">
        <v>0</v>
      </c>
      <c r="N35" s="44">
        <f t="shared" ref="N35:N56" si="8">M35+L35</f>
        <v>0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</row>
    <row r="36" spans="1:190" x14ac:dyDescent="0.2">
      <c r="A36" s="21"/>
      <c r="B36" s="32" t="s">
        <v>11</v>
      </c>
      <c r="C36" s="51">
        <v>10477</v>
      </c>
      <c r="D36" s="50">
        <v>-9222</v>
      </c>
      <c r="E36" s="44">
        <f t="shared" si="5"/>
        <v>1255</v>
      </c>
      <c r="F36" s="51">
        <v>132</v>
      </c>
      <c r="G36" s="50">
        <v>-450</v>
      </c>
      <c r="H36" s="44">
        <f t="shared" si="6"/>
        <v>-318</v>
      </c>
      <c r="I36" s="51">
        <v>16843</v>
      </c>
      <c r="J36" s="50">
        <v>-22329</v>
      </c>
      <c r="K36" s="44">
        <f t="shared" si="7"/>
        <v>-5486</v>
      </c>
      <c r="L36" s="51">
        <v>264</v>
      </c>
      <c r="M36" s="50">
        <v>0</v>
      </c>
      <c r="N36" s="44">
        <f t="shared" si="8"/>
        <v>264</v>
      </c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</row>
    <row r="37" spans="1:190" x14ac:dyDescent="0.2">
      <c r="A37" s="21"/>
      <c r="B37" s="32" t="s">
        <v>12</v>
      </c>
      <c r="C37" s="51">
        <v>7454</v>
      </c>
      <c r="D37" s="50">
        <v>-7764</v>
      </c>
      <c r="E37" s="44">
        <f t="shared" si="5"/>
        <v>-310</v>
      </c>
      <c r="F37" s="51">
        <v>559</v>
      </c>
      <c r="G37" s="50">
        <v>-130</v>
      </c>
      <c r="H37" s="44">
        <f t="shared" si="6"/>
        <v>429</v>
      </c>
      <c r="I37" s="51">
        <v>3420</v>
      </c>
      <c r="J37" s="50">
        <v>-22850</v>
      </c>
      <c r="K37" s="44">
        <f t="shared" si="7"/>
        <v>-19430</v>
      </c>
      <c r="L37" s="51">
        <v>10152</v>
      </c>
      <c r="M37" s="50">
        <v>0</v>
      </c>
      <c r="N37" s="44">
        <f t="shared" si="8"/>
        <v>10152</v>
      </c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</row>
    <row r="38" spans="1:190" x14ac:dyDescent="0.2">
      <c r="A38" s="21"/>
      <c r="B38" s="32" t="s">
        <v>13</v>
      </c>
      <c r="C38" s="51">
        <v>1738</v>
      </c>
      <c r="D38" s="50">
        <v>-12582</v>
      </c>
      <c r="E38" s="44">
        <f t="shared" si="5"/>
        <v>-10844</v>
      </c>
      <c r="F38" s="51">
        <v>440</v>
      </c>
      <c r="G38" s="50">
        <v>-108</v>
      </c>
      <c r="H38" s="44">
        <f t="shared" si="6"/>
        <v>332</v>
      </c>
      <c r="I38" s="51">
        <v>1604</v>
      </c>
      <c r="J38" s="50">
        <v>-4643</v>
      </c>
      <c r="K38" s="44">
        <f t="shared" si="7"/>
        <v>-3039</v>
      </c>
      <c r="L38" s="51">
        <v>2811</v>
      </c>
      <c r="M38" s="50">
        <v>0</v>
      </c>
      <c r="N38" s="44">
        <f t="shared" si="8"/>
        <v>2811</v>
      </c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</row>
    <row r="39" spans="1:190" x14ac:dyDescent="0.2">
      <c r="A39" s="21"/>
      <c r="B39" s="32" t="s">
        <v>14</v>
      </c>
      <c r="C39" s="51">
        <v>3494</v>
      </c>
      <c r="D39" s="50">
        <v>-4334</v>
      </c>
      <c r="E39" s="44">
        <f t="shared" si="5"/>
        <v>-840</v>
      </c>
      <c r="F39" s="51">
        <v>377</v>
      </c>
      <c r="G39" s="50">
        <v>-85</v>
      </c>
      <c r="H39" s="44">
        <f t="shared" si="6"/>
        <v>292</v>
      </c>
      <c r="I39" s="51">
        <v>1001</v>
      </c>
      <c r="J39" s="50">
        <v>-2724</v>
      </c>
      <c r="K39" s="44">
        <f t="shared" si="7"/>
        <v>-1723</v>
      </c>
      <c r="L39" s="51">
        <v>935</v>
      </c>
      <c r="M39" s="50">
        <v>-295</v>
      </c>
      <c r="N39" s="44">
        <f t="shared" si="8"/>
        <v>640</v>
      </c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</row>
    <row r="40" spans="1:190" x14ac:dyDescent="0.2">
      <c r="A40" s="21"/>
      <c r="B40" s="33" t="s">
        <v>15</v>
      </c>
      <c r="C40" s="51">
        <v>43029</v>
      </c>
      <c r="D40" s="50">
        <v>-601</v>
      </c>
      <c r="E40" s="44">
        <f t="shared" si="5"/>
        <v>42428</v>
      </c>
      <c r="F40" s="51">
        <v>159</v>
      </c>
      <c r="G40" s="50">
        <v>-845</v>
      </c>
      <c r="H40" s="44">
        <f t="shared" si="6"/>
        <v>-686</v>
      </c>
      <c r="I40" s="51">
        <v>983</v>
      </c>
      <c r="J40" s="50">
        <v>-4738</v>
      </c>
      <c r="K40" s="44">
        <f t="shared" si="7"/>
        <v>-3755</v>
      </c>
      <c r="L40" s="51">
        <v>469</v>
      </c>
      <c r="M40" s="50">
        <v>0</v>
      </c>
      <c r="N40" s="44">
        <f t="shared" si="8"/>
        <v>469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</row>
    <row r="41" spans="1:190" x14ac:dyDescent="0.2">
      <c r="A41" s="21"/>
      <c r="B41" s="33" t="s">
        <v>16</v>
      </c>
      <c r="C41" s="51">
        <v>2921</v>
      </c>
      <c r="D41" s="50">
        <v>-4025</v>
      </c>
      <c r="E41" s="44">
        <f t="shared" si="5"/>
        <v>-1104</v>
      </c>
      <c r="F41" s="51">
        <v>362</v>
      </c>
      <c r="G41" s="50">
        <v>0</v>
      </c>
      <c r="H41" s="44">
        <f t="shared" si="6"/>
        <v>362</v>
      </c>
      <c r="I41" s="51">
        <v>321</v>
      </c>
      <c r="J41" s="50">
        <v>-1417</v>
      </c>
      <c r="K41" s="44">
        <f t="shared" si="7"/>
        <v>-1096</v>
      </c>
      <c r="L41" s="51">
        <v>2487</v>
      </c>
      <c r="M41" s="50">
        <v>0</v>
      </c>
      <c r="N41" s="44">
        <f t="shared" si="8"/>
        <v>2487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</row>
    <row r="42" spans="1:190" x14ac:dyDescent="0.2">
      <c r="A42" s="21"/>
      <c r="B42" s="33" t="s">
        <v>17</v>
      </c>
      <c r="C42" s="51">
        <v>9261</v>
      </c>
      <c r="D42" s="50">
        <v>-1255</v>
      </c>
      <c r="E42" s="44">
        <f t="shared" si="5"/>
        <v>8006</v>
      </c>
      <c r="F42" s="51">
        <v>492</v>
      </c>
      <c r="G42" s="50">
        <v>-1123</v>
      </c>
      <c r="H42" s="44">
        <f t="shared" si="6"/>
        <v>-631</v>
      </c>
      <c r="I42" s="51">
        <v>457</v>
      </c>
      <c r="J42" s="50">
        <v>-2821</v>
      </c>
      <c r="K42" s="44">
        <f t="shared" si="7"/>
        <v>-2364</v>
      </c>
      <c r="L42" s="51">
        <v>213</v>
      </c>
      <c r="M42" s="50">
        <v>0</v>
      </c>
      <c r="N42" s="44">
        <f t="shared" si="8"/>
        <v>213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</row>
    <row r="43" spans="1:190" x14ac:dyDescent="0.2">
      <c r="A43" s="21"/>
      <c r="B43" s="33" t="s">
        <v>18</v>
      </c>
      <c r="C43" s="51">
        <v>1124</v>
      </c>
      <c r="D43" s="50">
        <v>-2079</v>
      </c>
      <c r="E43" s="44">
        <f t="shared" si="5"/>
        <v>-955</v>
      </c>
      <c r="F43" s="51">
        <v>748</v>
      </c>
      <c r="G43" s="50">
        <v>-731</v>
      </c>
      <c r="H43" s="44">
        <f t="shared" si="6"/>
        <v>17</v>
      </c>
      <c r="I43" s="51">
        <v>1172</v>
      </c>
      <c r="J43" s="50">
        <v>-9854</v>
      </c>
      <c r="K43" s="44">
        <f t="shared" si="7"/>
        <v>-8682</v>
      </c>
      <c r="L43" s="51">
        <v>363</v>
      </c>
      <c r="M43" s="50">
        <v>-100</v>
      </c>
      <c r="N43" s="44">
        <f t="shared" si="8"/>
        <v>263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</row>
    <row r="44" spans="1:190" x14ac:dyDescent="0.2">
      <c r="A44" s="21"/>
      <c r="B44" s="33" t="s">
        <v>19</v>
      </c>
      <c r="C44" s="51">
        <v>1172</v>
      </c>
      <c r="D44" s="50">
        <v>-1152</v>
      </c>
      <c r="E44" s="44">
        <f t="shared" si="5"/>
        <v>20</v>
      </c>
      <c r="F44" s="51">
        <v>1036</v>
      </c>
      <c r="G44" s="50">
        <v>-578</v>
      </c>
      <c r="H44" s="44">
        <f t="shared" si="6"/>
        <v>458</v>
      </c>
      <c r="I44" s="51">
        <v>6193</v>
      </c>
      <c r="J44" s="50">
        <v>-8443</v>
      </c>
      <c r="K44" s="44">
        <f t="shared" si="7"/>
        <v>-2250</v>
      </c>
      <c r="L44" s="51">
        <v>470</v>
      </c>
      <c r="M44" s="50">
        <v>-119</v>
      </c>
      <c r="N44" s="44">
        <f t="shared" si="8"/>
        <v>351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</row>
    <row r="45" spans="1:190" x14ac:dyDescent="0.2">
      <c r="A45" s="29"/>
      <c r="B45" s="33" t="s">
        <v>20</v>
      </c>
      <c r="C45" s="51">
        <v>1582</v>
      </c>
      <c r="D45" s="50">
        <v>-3884</v>
      </c>
      <c r="E45" s="44">
        <f t="shared" si="5"/>
        <v>-2302</v>
      </c>
      <c r="F45" s="51">
        <v>81</v>
      </c>
      <c r="G45" s="50">
        <v>-3132</v>
      </c>
      <c r="H45" s="44">
        <f t="shared" si="6"/>
        <v>-3051</v>
      </c>
      <c r="I45" s="51">
        <v>11164</v>
      </c>
      <c r="J45" s="50">
        <v>-8767</v>
      </c>
      <c r="K45" s="44">
        <f t="shared" si="7"/>
        <v>2397</v>
      </c>
      <c r="L45" s="51">
        <v>2354</v>
      </c>
      <c r="M45" s="50">
        <v>-300</v>
      </c>
      <c r="N45" s="44">
        <f t="shared" si="8"/>
        <v>2054</v>
      </c>
      <c r="O45" s="25"/>
      <c r="P45" s="21"/>
      <c r="Q45" s="21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</row>
    <row r="46" spans="1:190" x14ac:dyDescent="0.2">
      <c r="A46" s="21"/>
      <c r="B46" s="34" t="s">
        <v>21</v>
      </c>
      <c r="C46" s="51">
        <v>2860</v>
      </c>
      <c r="D46" s="50">
        <v>-1185.5</v>
      </c>
      <c r="E46" s="44">
        <f t="shared" si="5"/>
        <v>1674.5</v>
      </c>
      <c r="F46" s="51">
        <v>55</v>
      </c>
      <c r="G46" s="50">
        <v>-268</v>
      </c>
      <c r="H46" s="44">
        <f t="shared" si="6"/>
        <v>-213</v>
      </c>
      <c r="I46" s="51">
        <v>5730</v>
      </c>
      <c r="J46" s="50">
        <v>-10058</v>
      </c>
      <c r="K46" s="44">
        <f t="shared" si="7"/>
        <v>-4328</v>
      </c>
      <c r="L46" s="51">
        <v>11786</v>
      </c>
      <c r="M46" s="50">
        <v>-360</v>
      </c>
      <c r="N46" s="44">
        <f t="shared" si="8"/>
        <v>11426</v>
      </c>
      <c r="O46" s="25"/>
      <c r="P46" s="21"/>
      <c r="Q46" s="21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</row>
    <row r="47" spans="1:190" x14ac:dyDescent="0.2">
      <c r="A47" s="21"/>
      <c r="B47" s="34" t="s">
        <v>22</v>
      </c>
      <c r="C47" s="51">
        <v>2164</v>
      </c>
      <c r="D47" s="50">
        <v>-3751.8000030517578</v>
      </c>
      <c r="E47" s="44">
        <f t="shared" si="5"/>
        <v>-1587.8000030517578</v>
      </c>
      <c r="F47" s="51">
        <v>1145.3000030517578</v>
      </c>
      <c r="G47" s="50">
        <v>-888</v>
      </c>
      <c r="H47" s="44">
        <f t="shared" si="6"/>
        <v>257.30000305175781</v>
      </c>
      <c r="I47" s="51">
        <v>1366</v>
      </c>
      <c r="J47" s="50">
        <v>-13766.800003051758</v>
      </c>
      <c r="K47" s="44">
        <f t="shared" si="7"/>
        <v>-12400.800003051758</v>
      </c>
      <c r="L47" s="51">
        <v>5530.8000030517578</v>
      </c>
      <c r="M47" s="50">
        <v>-818.36969757080078</v>
      </c>
      <c r="N47" s="44">
        <f t="shared" si="8"/>
        <v>4712.430305480957</v>
      </c>
      <c r="O47" s="25"/>
      <c r="P47" s="21"/>
      <c r="Q47" s="21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</row>
    <row r="48" spans="1:190" x14ac:dyDescent="0.2">
      <c r="A48" s="21"/>
      <c r="B48" s="34" t="s">
        <v>23</v>
      </c>
      <c r="C48" s="51">
        <v>2807</v>
      </c>
      <c r="D48" s="50">
        <v>-2614.5999984741211</v>
      </c>
      <c r="E48" s="44">
        <f t="shared" si="5"/>
        <v>192.40000152587891</v>
      </c>
      <c r="F48" s="51">
        <v>421.79999923706055</v>
      </c>
      <c r="G48" s="50">
        <v>-387</v>
      </c>
      <c r="H48" s="44">
        <f t="shared" si="6"/>
        <v>34.799999237060547</v>
      </c>
      <c r="I48" s="51">
        <v>17329.5</v>
      </c>
      <c r="J48" s="50">
        <v>-16016.939998626709</v>
      </c>
      <c r="K48" s="44">
        <f t="shared" si="7"/>
        <v>1312.560001373291</v>
      </c>
      <c r="L48" s="51">
        <v>2607</v>
      </c>
      <c r="M48" s="50">
        <v>-1012</v>
      </c>
      <c r="N48" s="44">
        <f t="shared" si="8"/>
        <v>1595</v>
      </c>
      <c r="O48" s="25"/>
      <c r="P48" s="21"/>
      <c r="Q48" s="21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</row>
    <row r="49" spans="1:190" x14ac:dyDescent="0.2">
      <c r="A49" s="21"/>
      <c r="B49" s="34" t="s">
        <v>24</v>
      </c>
      <c r="C49" s="51">
        <v>4135</v>
      </c>
      <c r="D49" s="50">
        <v>-892</v>
      </c>
      <c r="E49" s="44">
        <f t="shared" si="5"/>
        <v>3243</v>
      </c>
      <c r="F49" s="51">
        <v>103.29999923706055</v>
      </c>
      <c r="G49" s="50">
        <v>-617</v>
      </c>
      <c r="H49" s="44">
        <f t="shared" si="6"/>
        <v>-513.70000076293945</v>
      </c>
      <c r="I49" s="51">
        <v>15490.299999237061</v>
      </c>
      <c r="J49" s="50">
        <v>-2728.7380981445313</v>
      </c>
      <c r="K49" s="44">
        <f t="shared" si="7"/>
        <v>12761.561901092529</v>
      </c>
      <c r="L49" s="51">
        <v>4696</v>
      </c>
      <c r="M49" s="50">
        <v>0</v>
      </c>
      <c r="N49" s="44">
        <f t="shared" si="8"/>
        <v>4696</v>
      </c>
      <c r="O49" s="25"/>
      <c r="P49" s="21"/>
      <c r="Q49" s="21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</row>
    <row r="50" spans="1:190" x14ac:dyDescent="0.2">
      <c r="A50" s="21"/>
      <c r="B50" s="34" t="s">
        <v>25</v>
      </c>
      <c r="C50" s="51">
        <v>2467</v>
      </c>
      <c r="D50" s="50">
        <v>-1827</v>
      </c>
      <c r="E50" s="44">
        <f t="shared" si="5"/>
        <v>640</v>
      </c>
      <c r="F50" s="51">
        <v>163</v>
      </c>
      <c r="G50" s="50">
        <v>-311</v>
      </c>
      <c r="H50" s="44">
        <f t="shared" si="6"/>
        <v>-148</v>
      </c>
      <c r="I50" s="51">
        <v>75149</v>
      </c>
      <c r="J50" s="50">
        <v>-9208.4000015258789</v>
      </c>
      <c r="K50" s="44">
        <f t="shared" si="7"/>
        <v>65940.599998474121</v>
      </c>
      <c r="L50" s="51">
        <v>1484</v>
      </c>
      <c r="M50" s="50">
        <v>-282</v>
      </c>
      <c r="N50" s="44">
        <f t="shared" si="8"/>
        <v>1202</v>
      </c>
      <c r="O50" s="25"/>
      <c r="P50" s="21"/>
      <c r="Q50" s="21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</row>
    <row r="51" spans="1:190" x14ac:dyDescent="0.2">
      <c r="A51" s="25"/>
      <c r="B51" s="34" t="s">
        <v>26</v>
      </c>
      <c r="C51" s="51">
        <v>970</v>
      </c>
      <c r="D51" s="50">
        <v>-4098</v>
      </c>
      <c r="E51" s="44">
        <f t="shared" si="5"/>
        <v>-3128</v>
      </c>
      <c r="F51" s="51">
        <v>62</v>
      </c>
      <c r="G51" s="50">
        <v>-407</v>
      </c>
      <c r="H51" s="44">
        <f t="shared" si="6"/>
        <v>-345</v>
      </c>
      <c r="I51" s="51">
        <v>428</v>
      </c>
      <c r="J51" s="50">
        <v>-5211.8999977111816</v>
      </c>
      <c r="K51" s="44">
        <f t="shared" si="7"/>
        <v>-4783.8999977111816</v>
      </c>
      <c r="L51" s="51">
        <v>1757</v>
      </c>
      <c r="M51" s="50">
        <v>-378</v>
      </c>
      <c r="N51" s="44">
        <f t="shared" si="8"/>
        <v>1379</v>
      </c>
      <c r="O51" s="25"/>
      <c r="P51" s="21"/>
      <c r="Q51" s="21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</row>
    <row r="52" spans="1:190" x14ac:dyDescent="0.2">
      <c r="A52" s="25"/>
      <c r="B52" s="34" t="s">
        <v>27</v>
      </c>
      <c r="C52" s="51">
        <v>343</v>
      </c>
      <c r="D52" s="50">
        <v>-1305.6999969482422</v>
      </c>
      <c r="E52" s="44">
        <f t="shared" si="5"/>
        <v>-962.69999694824219</v>
      </c>
      <c r="F52" s="51">
        <v>0</v>
      </c>
      <c r="G52" s="50">
        <v>-139</v>
      </c>
      <c r="H52" s="44">
        <f t="shared" si="6"/>
        <v>-139</v>
      </c>
      <c r="I52" s="51">
        <v>539</v>
      </c>
      <c r="J52" s="50">
        <v>-11842</v>
      </c>
      <c r="K52" s="44">
        <f t="shared" si="7"/>
        <v>-11303</v>
      </c>
      <c r="L52" s="51">
        <v>872.19999694824219</v>
      </c>
      <c r="M52" s="50">
        <v>0</v>
      </c>
      <c r="N52" s="44">
        <f t="shared" si="8"/>
        <v>872.19999694824219</v>
      </c>
      <c r="O52" s="25"/>
      <c r="P52" s="21"/>
      <c r="Q52" s="21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</row>
    <row r="53" spans="1:190" x14ac:dyDescent="0.2">
      <c r="A53" s="25"/>
      <c r="B53" s="35" t="s">
        <v>28</v>
      </c>
      <c r="C53" s="51">
        <v>573</v>
      </c>
      <c r="D53" s="50">
        <v>-3862</v>
      </c>
      <c r="E53" s="44">
        <f t="shared" si="5"/>
        <v>-3289</v>
      </c>
      <c r="F53" s="51">
        <v>45</v>
      </c>
      <c r="G53" s="50">
        <v>-795.60000610351563</v>
      </c>
      <c r="H53" s="44">
        <f t="shared" si="6"/>
        <v>-750.60000610351563</v>
      </c>
      <c r="I53" s="51">
        <v>12588.600006103516</v>
      </c>
      <c r="J53" s="50">
        <v>-6304</v>
      </c>
      <c r="K53" s="44">
        <f t="shared" si="7"/>
        <v>6284.6000061035156</v>
      </c>
      <c r="L53" s="51">
        <v>2118</v>
      </c>
      <c r="M53" s="50">
        <v>-981</v>
      </c>
      <c r="N53" s="44">
        <f t="shared" si="8"/>
        <v>1137</v>
      </c>
      <c r="O53" s="25"/>
      <c r="P53" s="21"/>
      <c r="Q53" s="21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</row>
    <row r="54" spans="1:190" x14ac:dyDescent="0.2">
      <c r="A54" s="25"/>
      <c r="B54" s="35" t="s">
        <v>29</v>
      </c>
      <c r="C54" s="51">
        <v>1783.5</v>
      </c>
      <c r="D54" s="50">
        <v>-480.79999923706055</v>
      </c>
      <c r="E54" s="44">
        <f t="shared" si="5"/>
        <v>1302.7000007629395</v>
      </c>
      <c r="F54" s="51">
        <v>140</v>
      </c>
      <c r="G54" s="50">
        <v>-762</v>
      </c>
      <c r="H54" s="44">
        <f t="shared" si="6"/>
        <v>-622</v>
      </c>
      <c r="I54" s="51">
        <v>8260</v>
      </c>
      <c r="J54" s="50">
        <v>-9941</v>
      </c>
      <c r="K54" s="44">
        <f t="shared" si="7"/>
        <v>-1681</v>
      </c>
      <c r="L54" s="51">
        <v>123</v>
      </c>
      <c r="M54" s="50">
        <v>-586</v>
      </c>
      <c r="N54" s="44">
        <f t="shared" si="8"/>
        <v>-463</v>
      </c>
      <c r="O54" s="25"/>
      <c r="P54" s="21"/>
      <c r="Q54" s="21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</row>
    <row r="55" spans="1:190" x14ac:dyDescent="0.2">
      <c r="A55" s="25"/>
      <c r="B55" s="35" t="s">
        <v>37</v>
      </c>
      <c r="C55" s="51">
        <v>865</v>
      </c>
      <c r="D55" s="50">
        <v>-1325.8000068664551</v>
      </c>
      <c r="E55" s="44">
        <f t="shared" si="5"/>
        <v>-460.80000686645508</v>
      </c>
      <c r="F55" s="51">
        <v>73</v>
      </c>
      <c r="G55" s="50">
        <v>-40</v>
      </c>
      <c r="H55" s="44">
        <f t="shared" si="6"/>
        <v>33</v>
      </c>
      <c r="I55" s="51">
        <v>2776.2000122070313</v>
      </c>
      <c r="J55" s="50">
        <v>-4928.1999511699996</v>
      </c>
      <c r="K55" s="44">
        <f t="shared" si="7"/>
        <v>-2151.9999389629684</v>
      </c>
      <c r="L55" s="51">
        <v>1636</v>
      </c>
      <c r="M55" s="50">
        <v>-66</v>
      </c>
      <c r="N55" s="44">
        <f t="shared" si="8"/>
        <v>1570</v>
      </c>
      <c r="O55" s="25"/>
      <c r="P55" s="21"/>
      <c r="Q55" s="21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</row>
    <row r="56" spans="1:190" ht="15.75" thickBot="1" x14ac:dyDescent="0.25">
      <c r="A56" s="21"/>
      <c r="B56" s="35" t="s">
        <v>41</v>
      </c>
      <c r="C56" s="60">
        <v>476</v>
      </c>
      <c r="D56" s="61">
        <v>-407</v>
      </c>
      <c r="E56" s="62">
        <f t="shared" si="5"/>
        <v>69</v>
      </c>
      <c r="F56" s="60">
        <v>31.450000760000002</v>
      </c>
      <c r="G56" s="61">
        <v>-4930.5</v>
      </c>
      <c r="H56" s="62">
        <f t="shared" si="6"/>
        <v>-4899.04999924</v>
      </c>
      <c r="I56" s="60">
        <v>572.60000037999998</v>
      </c>
      <c r="J56" s="61">
        <v>-942.39999390000003</v>
      </c>
      <c r="K56" s="62">
        <f t="shared" si="7"/>
        <v>-369.79999352000004</v>
      </c>
      <c r="L56" s="60">
        <v>0</v>
      </c>
      <c r="M56" s="61">
        <v>0</v>
      </c>
      <c r="N56" s="62">
        <f t="shared" si="8"/>
        <v>0</v>
      </c>
      <c r="O56" s="25"/>
      <c r="P56" s="21"/>
      <c r="Q56" s="21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</row>
    <row r="57" spans="1:190" ht="15.75" thickBot="1" x14ac:dyDescent="0.25">
      <c r="A57" s="25"/>
      <c r="B57" s="30" t="s">
        <v>35</v>
      </c>
      <c r="C57" s="49">
        <f>SUM(C35:C56)</f>
        <v>116461.5</v>
      </c>
      <c r="D57" s="49">
        <f t="shared" ref="D57:N57" si="9">SUM(D35:D56)</f>
        <v>-83836.200004577637</v>
      </c>
      <c r="E57" s="49">
        <f t="shared" si="9"/>
        <v>32625.299995422363</v>
      </c>
      <c r="F57" s="49">
        <f t="shared" si="9"/>
        <v>6625.8500022858789</v>
      </c>
      <c r="G57" s="49">
        <f t="shared" si="9"/>
        <v>-16957.100006103516</v>
      </c>
      <c r="H57" s="49">
        <f t="shared" si="9"/>
        <v>-10331.250003817637</v>
      </c>
      <c r="I57" s="49">
        <f t="shared" si="9"/>
        <v>183895.20001792762</v>
      </c>
      <c r="J57" s="49">
        <f t="shared" si="9"/>
        <v>-185133.37804413008</v>
      </c>
      <c r="K57" s="49">
        <f t="shared" si="9"/>
        <v>-1238.1780262024508</v>
      </c>
      <c r="L57" s="49">
        <f t="shared" si="9"/>
        <v>53128</v>
      </c>
      <c r="M57" s="49">
        <f t="shared" si="9"/>
        <v>-5297.3696975708008</v>
      </c>
      <c r="N57" s="49">
        <f t="shared" si="9"/>
        <v>47830.630302429199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</row>
    <row r="58" spans="1:190" x14ac:dyDescent="0.2">
      <c r="A58" s="25"/>
      <c r="B58" s="21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</row>
    <row r="59" spans="1:190" x14ac:dyDescent="0.2">
      <c r="A59" s="25"/>
      <c r="B59" s="21"/>
      <c r="C59" s="36"/>
      <c r="D59" s="36"/>
      <c r="E59" s="25"/>
      <c r="F59" s="36"/>
      <c r="G59" s="36"/>
      <c r="H59" s="25"/>
      <c r="I59" s="36"/>
      <c r="J59" s="36"/>
      <c r="K59" s="25"/>
      <c r="L59" s="36"/>
      <c r="M59" s="36"/>
      <c r="N59" s="25"/>
    </row>
    <row r="60" spans="1:190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</sheetData>
  <mergeCells count="12">
    <mergeCell ref="B4:N4"/>
    <mergeCell ref="B5:B6"/>
    <mergeCell ref="C5:E5"/>
    <mergeCell ref="F5:H5"/>
    <mergeCell ref="I5:K5"/>
    <mergeCell ref="L5:N5"/>
    <mergeCell ref="B32:N32"/>
    <mergeCell ref="B33:B34"/>
    <mergeCell ref="C33:E33"/>
    <mergeCell ref="F33:H33"/>
    <mergeCell ref="I33:K33"/>
    <mergeCell ref="L33:N3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7DB035DBAC944ADE7D0414AF03238" ma:contentTypeVersion="23" ma:contentTypeDescription="Create a new document." ma:contentTypeScope="" ma:versionID="ce161b2754a3e75beeafff718254b100">
  <xsd:schema xmlns:xsd="http://www.w3.org/2001/XMLSchema" xmlns:xs="http://www.w3.org/2001/XMLSchema" xmlns:p="http://schemas.microsoft.com/office/2006/metadata/properties" xmlns:ns2="38160366-bcfb-49fe-ae5b-ebd90b6ce091" xmlns:ns3="d2c5561e-d5a1-4761-9d3e-caffcd84e59f" targetNamespace="http://schemas.microsoft.com/office/2006/metadata/properties" ma:root="true" ma:fieldsID="ec827c578696666a4d4315321b3a6075" ns2:_="" ns3:_="">
    <xsd:import namespace="38160366-bcfb-49fe-ae5b-ebd90b6ce091"/>
    <xsd:import namespace="d2c5561e-d5a1-4761-9d3e-caffcd84e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TestExpiryDate" minOccurs="0"/>
                <xsd:element ref="ns2:MediaServiceBillingMetadata" minOccurs="0"/>
                <xsd:element ref="ns2:Unique_x0020_Area_x0020_ID" minOccurs="0"/>
                <xsd:element ref="ns2:Email_x0020_Address" minOccurs="0"/>
                <xsd:element ref="ns2:Company_x0020_Name" minOccurs="0"/>
                <xsd:element ref="ns2:Officer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60366-bcfb-49fe-ae5b-ebd90b6ce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ExpiryDate" ma:index="23" nillable="true" ma:displayName="Test Expiry Date" ma:description="TEst-  date document wouild be due to expire" ma:format="DateTime" ma:internalName="TestExpiry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Unique_x0020_Area_x0020_ID" ma:index="25" nillable="true" ma:displayName="Unique Area ID" ma:internalName="Unique_x0020_Area_x0020_ID">
      <xsd:simpleType>
        <xsd:restriction base="dms:Text"/>
      </xsd:simpleType>
    </xsd:element>
    <xsd:element name="Email_x0020_Address" ma:index="26" nillable="true" ma:displayName="Email Address" ma:internalName="Email_x0020_Address">
      <xsd:simpleType>
        <xsd:restriction base="dms:Text">
          <xsd:maxLength value="255"/>
        </xsd:restriction>
      </xsd:simpleType>
    </xsd:element>
    <xsd:element name="Company_x0020_Name" ma:index="27" nillable="true" ma:displayName="Company Name" ma:internalName="Company_x0020_Name">
      <xsd:simpleType>
        <xsd:restriction base="dms:Text"/>
      </xsd:simpleType>
    </xsd:element>
    <xsd:element name="Officercomments" ma:index="28" nillable="true" ma:displayName="Officer comments" ma:format="Dropdown" ma:internalName="Officer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5561e-d5a1-4761-9d3e-caffcd84e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3b12a5-4582-46ba-9309-d972dc8876db}" ma:internalName="TaxCatchAll" ma:showField="CatchAllData" ma:web="d2c5561e-d5a1-4761-9d3e-caffcd84e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160366-bcfb-49fe-ae5b-ebd90b6ce091">
      <Terms xmlns="http://schemas.microsoft.com/office/infopath/2007/PartnerControls"/>
    </lcf76f155ced4ddcb4097134ff3c332f>
    <TaxCatchAll xmlns="d2c5561e-d5a1-4761-9d3e-caffcd84e59f" xsi:nil="true"/>
    <TestExpiryDate xmlns="38160366-bcfb-49fe-ae5b-ebd90b6ce091" xsi:nil="true"/>
    <Email_x0020_Address xmlns="38160366-bcfb-49fe-ae5b-ebd90b6ce091" xsi:nil="true"/>
    <Unique_x0020_Area_x0020_ID xmlns="38160366-bcfb-49fe-ae5b-ebd90b6ce091" xsi:nil="true"/>
    <Company_x0020_Name xmlns="38160366-bcfb-49fe-ae5b-ebd90b6ce091" xsi:nil="true"/>
    <Officercomments xmlns="38160366-bcfb-49fe-ae5b-ebd90b6ce0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47A94-AEE3-463D-A2BC-B7E0AC8E8FD2}"/>
</file>

<file path=customXml/itemProps2.xml><?xml version="1.0" encoding="utf-8"?>
<ds:datastoreItem xmlns:ds="http://schemas.openxmlformats.org/officeDocument/2006/customXml" ds:itemID="{314A3027-894F-40E0-94AE-2449A572DD7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38160366-bcfb-49fe-ae5b-ebd90b6ce091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2c5561e-d5a1-4761-9d3e-caffcd84e59f"/>
  </ds:schemaRefs>
</ds:datastoreItem>
</file>

<file path=customXml/itemProps3.xml><?xml version="1.0" encoding="utf-8"?>
<ds:datastoreItem xmlns:ds="http://schemas.openxmlformats.org/officeDocument/2006/customXml" ds:itemID="{AD9D5349-BFF0-4AFB-9E30-FFEDCAC10A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Town Centre Uses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Robyn Kemp</cp:lastModifiedBy>
  <cp:revision/>
  <dcterms:created xsi:type="dcterms:W3CDTF">2018-11-23T13:22:12Z</dcterms:created>
  <dcterms:modified xsi:type="dcterms:W3CDTF">2026-02-02T15:00:18Z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013C4CEE0698474165594716A59FA97739D92748814BBA896C58922D9F712BA62853B376146515F206EA4A74EE6FE7B323215F06A17D501B98378DFC1CAFCFD83564DFD5BFA8FCFA8D70664D70EF2B497A1DA8116E90D5EE7A59F9D343689BACB50930B1A4027C1BCAC273C479FA3B394DF01B8F1710D1A90965D872DA0AEDA</vt:lpwstr>
  </property>
  <property fmtid="{D5CDD505-2E9C-101B-9397-08002B2CF9AE}" pid="3" name="Business Objects Context Information1">
    <vt:lpwstr>22F90A637AD9B822544809D7A73C0BE2166A36F58F337A65A480A725E81BD246E129F3FF71390DBA2BEC43C5F66A4D911DACDD040521DE66B6170B6DCA7767514A45011C28927382F5BB71E88DABAB12EE4049AFBA57B63952F606E5BF5CCD326E41B88041A95A549521A5E7F822F46F4ED9561513A770ED346F94B0564209B</vt:lpwstr>
  </property>
  <property fmtid="{D5CDD505-2E9C-101B-9397-08002B2CF9AE}" pid="4" name="Business Objects Context Information2">
    <vt:lpwstr>EB7C095BE2F55A69EF64A98B015CC3154D4CF1CE53B50A542BC741F85798E62ABCB001E47E04218DF5731C4B5E52FC03977408FCA5F76E55F036FF5E1373A4142CE309A12C24C9E9CDBA7AE3E7E53CB4C4C7EDDA5CD4902DA9D3F37EE5209836397D0D2D69F09DE2C7D6F531A452DCF5EDAE478B07285EA6E0580CC99083C0E</vt:lpwstr>
  </property>
  <property fmtid="{D5CDD505-2E9C-101B-9397-08002B2CF9AE}" pid="5" name="Business Objects Context Information3">
    <vt:lpwstr>9AEC14B1C656A5A54D7B9EB0512412B12FC709907D8347E436EE9EB66180BFB6CFF1DFEA0F7380132229498950BABFD08BABD88D08FD92B87696A161D75B32613F7643A98AA12D8C9810DD3B78F6E75326BD0FCBCD66766EC291D296AD2B133198733C6164CB9E44C52EEA1A737B414630CFA1F142EDF26B9FBB1C713AA56D8</vt:lpwstr>
  </property>
  <property fmtid="{D5CDD505-2E9C-101B-9397-08002B2CF9AE}" pid="6" name="Business Objects Context Information4">
    <vt:lpwstr>FB445A4433AB4CEB7831AFF5E64CD105198C276F47A9FB157A8C654A3BF4F3547D2218261054AE87A9DC7A29015798C7B88A75C7D9889AF00FC04F2DC71F69D8EB61EB2C394F73E182EEE23CC4A1E106DF5B7BF5081B2AD0A4792B5AC8D8D6900CB60B30AD976D01C0FF54776BC4A623E0772233C7D0C43EE81381087D26C00</vt:lpwstr>
  </property>
  <property fmtid="{D5CDD505-2E9C-101B-9397-08002B2CF9AE}" pid="7" name="Business Objects Context Information5">
    <vt:lpwstr>6F1489900EFA7B6C9818212348B9E9EAC589CC2C25A5DEC5FC67E880214115D321C07C8A5F575BF1433E0D0DCE52377B1E265B807299846A276E95D0DE3D86A49D2A35EC8DF64FA0BB49A311FC7B96932F8E2BD732F5F1FCF1F47500FD3356F4C38A81D10A902BB9A05ECE749BE3280CDD7B6E19E27D129412077D678BAE3C2</vt:lpwstr>
  </property>
  <property fmtid="{D5CDD505-2E9C-101B-9397-08002B2CF9AE}" pid="8" name="Business Objects Context Information6">
    <vt:lpwstr>ED11FE05F3C4D0F3BF68594CD4A75D01B543C99336BB11293B12D5E62EFDDCFA19E23EE65E3D077693CF00FF1B15A01EEE965A8AD20F84B14755E6FC773ED917118F318C0160F56F673848BF5D204EB3966C1E792F9C778431374168A8997D8BCCCAE452C9B51EB244641048ADF86E650EAE2E4B8FEF4C842962665A9182EED</vt:lpwstr>
  </property>
  <property fmtid="{D5CDD505-2E9C-101B-9397-08002B2CF9AE}" pid="9" name="Business Objects Context Information7">
    <vt:lpwstr>091055CCB</vt:lpwstr>
  </property>
  <property fmtid="{D5CDD505-2E9C-101B-9397-08002B2CF9AE}" pid="10" name="ContentTypeId">
    <vt:lpwstr>0x0101006467DB035DBAC944ADE7D0414AF03238</vt:lpwstr>
  </property>
  <property fmtid="{D5CDD505-2E9C-101B-9397-08002B2CF9AE}" pid="11" name="MediaServiceImageTags">
    <vt:lpwstr/>
  </property>
</Properties>
</file>