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ccc.cambridgeshire.gov.uk\data\CEU Research and Performance\Research\Research and Monitoring\Data Outputs - Business\March 2021\Tables AMR\"/>
    </mc:Choice>
  </mc:AlternateContent>
  <xr:revisionPtr revIDLastSave="0" documentId="13_ncr:1_{691EBCA4-F2D8-4A63-8A5E-D56455117972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Tables" sheetId="5" r:id="rId1"/>
    <sheet name="Retail and Town Centre" sheetId="1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0" i="16" l="1"/>
  <c r="V14" i="5"/>
  <c r="V47" i="5"/>
  <c r="V48" i="5"/>
  <c r="V46" i="5"/>
  <c r="U46" i="5"/>
  <c r="U47" i="5"/>
  <c r="U48" i="5"/>
  <c r="U45" i="5"/>
  <c r="T46" i="5"/>
  <c r="T47" i="5"/>
  <c r="T48" i="5"/>
  <c r="Q46" i="5"/>
  <c r="Q47" i="5"/>
  <c r="Q48" i="5"/>
  <c r="N46" i="5"/>
  <c r="N47" i="5"/>
  <c r="N48" i="5"/>
  <c r="K46" i="5"/>
  <c r="K47" i="5"/>
  <c r="K48" i="5"/>
  <c r="H46" i="5"/>
  <c r="H47" i="5"/>
  <c r="H48" i="5"/>
  <c r="E48" i="5"/>
  <c r="E46" i="5"/>
  <c r="E47" i="5"/>
  <c r="D49" i="5"/>
  <c r="F49" i="5"/>
  <c r="G49" i="5"/>
  <c r="I49" i="5"/>
  <c r="J49" i="5"/>
  <c r="L49" i="5"/>
  <c r="M49" i="5"/>
  <c r="O49" i="5"/>
  <c r="P49" i="5"/>
  <c r="R49" i="5"/>
  <c r="S49" i="5"/>
  <c r="C49" i="5"/>
  <c r="D24" i="5"/>
  <c r="F24" i="5"/>
  <c r="G24" i="5"/>
  <c r="I24" i="5"/>
  <c r="J24" i="5"/>
  <c r="L24" i="5"/>
  <c r="M24" i="5"/>
  <c r="O24" i="5"/>
  <c r="P24" i="5"/>
  <c r="R24" i="5"/>
  <c r="S24" i="5"/>
  <c r="X24" i="5"/>
  <c r="C24" i="5"/>
  <c r="D26" i="16"/>
  <c r="F26" i="16"/>
  <c r="G26" i="16"/>
  <c r="I26" i="16"/>
  <c r="J26" i="16"/>
  <c r="L26" i="16"/>
  <c r="M26" i="16"/>
  <c r="C26" i="16"/>
  <c r="D51" i="16"/>
  <c r="F51" i="16"/>
  <c r="G51" i="16"/>
  <c r="I51" i="16"/>
  <c r="J51" i="16"/>
  <c r="L51" i="16"/>
  <c r="M51" i="16"/>
  <c r="C51" i="16"/>
  <c r="N48" i="16"/>
  <c r="N49" i="16"/>
  <c r="N50" i="16"/>
  <c r="K48" i="16"/>
  <c r="K49" i="16"/>
  <c r="K50" i="16"/>
  <c r="H48" i="16"/>
  <c r="H49" i="16"/>
  <c r="H50" i="16"/>
  <c r="E48" i="16"/>
  <c r="E49" i="16"/>
  <c r="E50" i="16"/>
  <c r="N23" i="16"/>
  <c r="N24" i="16"/>
  <c r="N25" i="16"/>
  <c r="K23" i="16"/>
  <c r="K24" i="16"/>
  <c r="K25" i="16"/>
  <c r="H23" i="16"/>
  <c r="H24" i="16"/>
  <c r="H25" i="16"/>
  <c r="E23" i="16"/>
  <c r="E24" i="16"/>
  <c r="E25" i="16"/>
  <c r="U21" i="5"/>
  <c r="Y21" i="5" s="1"/>
  <c r="V21" i="5"/>
  <c r="U22" i="5"/>
  <c r="Y22" i="5" s="1"/>
  <c r="V22" i="5"/>
  <c r="U23" i="5"/>
  <c r="Y23" i="5" s="1"/>
  <c r="V23" i="5"/>
  <c r="T21" i="5"/>
  <c r="T22" i="5"/>
  <c r="T23" i="5"/>
  <c r="Q21" i="5"/>
  <c r="Q22" i="5"/>
  <c r="Q23" i="5"/>
  <c r="N21" i="5"/>
  <c r="N22" i="5"/>
  <c r="N23" i="5"/>
  <c r="K21" i="5"/>
  <c r="K22" i="5"/>
  <c r="K23" i="5"/>
  <c r="H21" i="5"/>
  <c r="H22" i="5"/>
  <c r="H23" i="5"/>
  <c r="E21" i="5"/>
  <c r="E22" i="5"/>
  <c r="E23" i="5"/>
  <c r="E7" i="16"/>
  <c r="N47" i="16"/>
  <c r="K47" i="16"/>
  <c r="H47" i="16"/>
  <c r="E47" i="16"/>
  <c r="N46" i="16"/>
  <c r="K46" i="16"/>
  <c r="H46" i="16"/>
  <c r="E46" i="16"/>
  <c r="N45" i="16"/>
  <c r="K45" i="16"/>
  <c r="H45" i="16"/>
  <c r="E45" i="16"/>
  <c r="N44" i="16"/>
  <c r="K44" i="16"/>
  <c r="H44" i="16"/>
  <c r="E44" i="16"/>
  <c r="N43" i="16"/>
  <c r="K43" i="16"/>
  <c r="H43" i="16"/>
  <c r="E43" i="16"/>
  <c r="N42" i="16"/>
  <c r="K42" i="16"/>
  <c r="H42" i="16"/>
  <c r="E42" i="16"/>
  <c r="N41" i="16"/>
  <c r="K41" i="16"/>
  <c r="H41" i="16"/>
  <c r="E41" i="16"/>
  <c r="N40" i="16"/>
  <c r="K40" i="16"/>
  <c r="E40" i="16"/>
  <c r="N39" i="16"/>
  <c r="K39" i="16"/>
  <c r="H39" i="16"/>
  <c r="E39" i="16"/>
  <c r="N38" i="16"/>
  <c r="K38" i="16"/>
  <c r="H38" i="16"/>
  <c r="E38" i="16"/>
  <c r="N37" i="16"/>
  <c r="K37" i="16"/>
  <c r="H37" i="16"/>
  <c r="E37" i="16"/>
  <c r="N36" i="16"/>
  <c r="K36" i="16"/>
  <c r="H36" i="16"/>
  <c r="E36" i="16"/>
  <c r="N35" i="16"/>
  <c r="K35" i="16"/>
  <c r="H35" i="16"/>
  <c r="E35" i="16"/>
  <c r="N34" i="16"/>
  <c r="K34" i="16"/>
  <c r="H34" i="16"/>
  <c r="E34" i="16"/>
  <c r="N33" i="16"/>
  <c r="K33" i="16"/>
  <c r="H33" i="16"/>
  <c r="E33" i="16"/>
  <c r="N32" i="16"/>
  <c r="K32" i="16"/>
  <c r="H32" i="16"/>
  <c r="E32" i="16"/>
  <c r="N22" i="16"/>
  <c r="K22" i="16"/>
  <c r="H22" i="16"/>
  <c r="E22" i="16"/>
  <c r="N21" i="16"/>
  <c r="K21" i="16"/>
  <c r="H21" i="16"/>
  <c r="E21" i="16"/>
  <c r="N20" i="16"/>
  <c r="K20" i="16"/>
  <c r="H20" i="16"/>
  <c r="E20" i="16"/>
  <c r="N19" i="16"/>
  <c r="K19" i="16"/>
  <c r="H19" i="16"/>
  <c r="E19" i="16"/>
  <c r="N18" i="16"/>
  <c r="K18" i="16"/>
  <c r="H18" i="16"/>
  <c r="E18" i="16"/>
  <c r="N17" i="16"/>
  <c r="K17" i="16"/>
  <c r="H17" i="16"/>
  <c r="E17" i="16"/>
  <c r="N16" i="16"/>
  <c r="K16" i="16"/>
  <c r="H16" i="16"/>
  <c r="E16" i="16"/>
  <c r="N15" i="16"/>
  <c r="K15" i="16"/>
  <c r="H15" i="16"/>
  <c r="E15" i="16"/>
  <c r="N14" i="16"/>
  <c r="K14" i="16"/>
  <c r="H14" i="16"/>
  <c r="E14" i="16"/>
  <c r="N13" i="16"/>
  <c r="K13" i="16"/>
  <c r="H13" i="16"/>
  <c r="E13" i="16"/>
  <c r="N12" i="16"/>
  <c r="K12" i="16"/>
  <c r="H12" i="16"/>
  <c r="E12" i="16"/>
  <c r="N11" i="16"/>
  <c r="K11" i="16"/>
  <c r="H11" i="16"/>
  <c r="E11" i="16"/>
  <c r="N10" i="16"/>
  <c r="K10" i="16"/>
  <c r="H10" i="16"/>
  <c r="E10" i="16"/>
  <c r="N9" i="16"/>
  <c r="K9" i="16"/>
  <c r="H9" i="16"/>
  <c r="E9" i="16"/>
  <c r="N8" i="16"/>
  <c r="K8" i="16"/>
  <c r="H8" i="16"/>
  <c r="E8" i="16"/>
  <c r="N7" i="16"/>
  <c r="K7" i="16"/>
  <c r="H7" i="16"/>
  <c r="T68" i="5"/>
  <c r="T67" i="5"/>
  <c r="T66" i="5"/>
  <c r="T65" i="5"/>
  <c r="Q68" i="5"/>
  <c r="Q67" i="5"/>
  <c r="Q66" i="5"/>
  <c r="Q65" i="5"/>
  <c r="N68" i="5"/>
  <c r="N67" i="5"/>
  <c r="N66" i="5"/>
  <c r="N65" i="5"/>
  <c r="K68" i="5"/>
  <c r="K67" i="5"/>
  <c r="K66" i="5"/>
  <c r="K65" i="5"/>
  <c r="H68" i="5"/>
  <c r="H67" i="5"/>
  <c r="H66" i="5"/>
  <c r="H65" i="5"/>
  <c r="E66" i="5"/>
  <c r="E67" i="5"/>
  <c r="E68" i="5"/>
  <c r="E65" i="5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E31" i="5"/>
  <c r="E32" i="5"/>
  <c r="E33" i="5"/>
  <c r="E34" i="5"/>
  <c r="E35" i="5"/>
  <c r="E36" i="5"/>
  <c r="W36" i="5" s="1"/>
  <c r="E37" i="5"/>
  <c r="E38" i="5"/>
  <c r="E39" i="5"/>
  <c r="E40" i="5"/>
  <c r="E41" i="5"/>
  <c r="E42" i="5"/>
  <c r="E43" i="5"/>
  <c r="E44" i="5"/>
  <c r="E45" i="5"/>
  <c r="E30" i="5"/>
  <c r="O69" i="5"/>
  <c r="P69" i="5"/>
  <c r="S69" i="5"/>
  <c r="R69" i="5"/>
  <c r="M69" i="5"/>
  <c r="L69" i="5"/>
  <c r="J69" i="5"/>
  <c r="I69" i="5"/>
  <c r="G69" i="5"/>
  <c r="F69" i="5"/>
  <c r="D69" i="5"/>
  <c r="C69" i="5"/>
  <c r="V68" i="5"/>
  <c r="U68" i="5"/>
  <c r="V67" i="5"/>
  <c r="U67" i="5"/>
  <c r="V66" i="5"/>
  <c r="U66" i="5"/>
  <c r="V65" i="5"/>
  <c r="U65" i="5"/>
  <c r="T58" i="5"/>
  <c r="T57" i="5"/>
  <c r="T56" i="5"/>
  <c r="T55" i="5"/>
  <c r="Q58" i="5"/>
  <c r="Q57" i="5"/>
  <c r="Q56" i="5"/>
  <c r="Q55" i="5"/>
  <c r="N58" i="5"/>
  <c r="N57" i="5"/>
  <c r="N56" i="5"/>
  <c r="N55" i="5"/>
  <c r="K58" i="5"/>
  <c r="K57" i="5"/>
  <c r="K56" i="5"/>
  <c r="K55" i="5"/>
  <c r="H58" i="5"/>
  <c r="H57" i="5"/>
  <c r="H56" i="5"/>
  <c r="H55" i="5"/>
  <c r="E56" i="5"/>
  <c r="E57" i="5"/>
  <c r="E58" i="5"/>
  <c r="E55" i="5"/>
  <c r="V55" i="5"/>
  <c r="V56" i="5"/>
  <c r="V57" i="5"/>
  <c r="V58" i="5"/>
  <c r="U56" i="5"/>
  <c r="Y56" i="5" s="1"/>
  <c r="U57" i="5"/>
  <c r="Y57" i="5" s="1"/>
  <c r="U58" i="5"/>
  <c r="U55" i="5"/>
  <c r="Y55" i="5" s="1"/>
  <c r="D59" i="5"/>
  <c r="F59" i="5"/>
  <c r="G59" i="5"/>
  <c r="I59" i="5"/>
  <c r="J59" i="5"/>
  <c r="L59" i="5"/>
  <c r="M59" i="5"/>
  <c r="O59" i="5"/>
  <c r="P59" i="5"/>
  <c r="R59" i="5"/>
  <c r="S59" i="5"/>
  <c r="X59" i="5"/>
  <c r="C59" i="5"/>
  <c r="V45" i="5"/>
  <c r="V44" i="5"/>
  <c r="U44" i="5"/>
  <c r="V43" i="5"/>
  <c r="U43" i="5"/>
  <c r="V42" i="5"/>
  <c r="U42" i="5"/>
  <c r="V41" i="5"/>
  <c r="U41" i="5"/>
  <c r="V40" i="5"/>
  <c r="U40" i="5"/>
  <c r="V39" i="5"/>
  <c r="U39" i="5"/>
  <c r="V38" i="5"/>
  <c r="U38" i="5"/>
  <c r="V37" i="5"/>
  <c r="U37" i="5"/>
  <c r="V36" i="5"/>
  <c r="U36" i="5"/>
  <c r="V35" i="5"/>
  <c r="U35" i="5"/>
  <c r="V34" i="5"/>
  <c r="U34" i="5"/>
  <c r="V33" i="5"/>
  <c r="U33" i="5"/>
  <c r="V32" i="5"/>
  <c r="U32" i="5"/>
  <c r="V31" i="5"/>
  <c r="U31" i="5"/>
  <c r="V30" i="5"/>
  <c r="U30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E6" i="5"/>
  <c r="E7" i="5"/>
  <c r="E8" i="5"/>
  <c r="E9" i="5"/>
  <c r="E10" i="5"/>
  <c r="E11" i="5"/>
  <c r="E12" i="5"/>
  <c r="E13" i="5"/>
  <c r="W13" i="5" s="1"/>
  <c r="E14" i="5"/>
  <c r="E15" i="5"/>
  <c r="E16" i="5"/>
  <c r="E17" i="5"/>
  <c r="E18" i="5"/>
  <c r="E19" i="5"/>
  <c r="E20" i="5"/>
  <c r="E5" i="5"/>
  <c r="V5" i="5"/>
  <c r="V6" i="5"/>
  <c r="V7" i="5"/>
  <c r="V8" i="5"/>
  <c r="V9" i="5"/>
  <c r="V10" i="5"/>
  <c r="V11" i="5"/>
  <c r="V12" i="5"/>
  <c r="V13" i="5"/>
  <c r="V15" i="5"/>
  <c r="V16" i="5"/>
  <c r="V17" i="5"/>
  <c r="V18" i="5"/>
  <c r="V19" i="5"/>
  <c r="V20" i="5"/>
  <c r="U6" i="5"/>
  <c r="Y6" i="5" s="1"/>
  <c r="U7" i="5"/>
  <c r="Y7" i="5" s="1"/>
  <c r="U8" i="5"/>
  <c r="Y8" i="5" s="1"/>
  <c r="U9" i="5"/>
  <c r="Y9" i="5" s="1"/>
  <c r="U10" i="5"/>
  <c r="Y10" i="5" s="1"/>
  <c r="U11" i="5"/>
  <c r="Y11" i="5" s="1"/>
  <c r="U12" i="5"/>
  <c r="Y12" i="5" s="1"/>
  <c r="U13" i="5"/>
  <c r="Y13" i="5" s="1"/>
  <c r="U14" i="5"/>
  <c r="Y14" i="5" s="1"/>
  <c r="U15" i="5"/>
  <c r="Y15" i="5" s="1"/>
  <c r="U16" i="5"/>
  <c r="Y16" i="5" s="1"/>
  <c r="U17" i="5"/>
  <c r="Y17" i="5" s="1"/>
  <c r="U18" i="5"/>
  <c r="Y18" i="5" s="1"/>
  <c r="U19" i="5"/>
  <c r="Y19" i="5" s="1"/>
  <c r="U20" i="5"/>
  <c r="Y20" i="5" s="1"/>
  <c r="U5" i="5"/>
  <c r="Y5" i="5" s="1"/>
  <c r="W31" i="5"/>
  <c r="H51" i="16" l="1"/>
  <c r="N51" i="16"/>
  <c r="K51" i="16"/>
  <c r="E51" i="16"/>
  <c r="E26" i="16"/>
  <c r="N26" i="16"/>
  <c r="K26" i="16"/>
  <c r="H26" i="16"/>
  <c r="V49" i="5"/>
  <c r="W46" i="5"/>
  <c r="T49" i="5"/>
  <c r="W42" i="5"/>
  <c r="W47" i="5"/>
  <c r="K49" i="5"/>
  <c r="U49" i="5"/>
  <c r="H49" i="5"/>
  <c r="W17" i="5"/>
  <c r="V24" i="5"/>
  <c r="T24" i="5"/>
  <c r="Q24" i="5"/>
  <c r="N24" i="5"/>
  <c r="K24" i="5"/>
  <c r="H24" i="5"/>
  <c r="E24" i="5"/>
  <c r="E49" i="5"/>
  <c r="Q49" i="5"/>
  <c r="W48" i="5"/>
  <c r="N49" i="5"/>
  <c r="U24" i="5"/>
  <c r="Y24" i="5" s="1"/>
  <c r="W20" i="5"/>
  <c r="W22" i="5"/>
  <c r="W21" i="5"/>
  <c r="W32" i="5"/>
  <c r="W23" i="5"/>
  <c r="W45" i="5"/>
  <c r="N69" i="5"/>
  <c r="K59" i="5"/>
  <c r="W43" i="5"/>
  <c r="W35" i="5"/>
  <c r="W57" i="5"/>
  <c r="W8" i="5"/>
  <c r="W33" i="5"/>
  <c r="Q59" i="5"/>
  <c r="H69" i="5"/>
  <c r="W56" i="5"/>
  <c r="T69" i="5"/>
  <c r="W19" i="5"/>
  <c r="V59" i="5"/>
  <c r="W5" i="5"/>
  <c r="W14" i="5"/>
  <c r="W6" i="5"/>
  <c r="W12" i="5"/>
  <c r="T59" i="5"/>
  <c r="N59" i="5"/>
  <c r="W34" i="5"/>
  <c r="V69" i="5"/>
  <c r="W41" i="5"/>
  <c r="W55" i="5"/>
  <c r="W68" i="5"/>
  <c r="W18" i="5"/>
  <c r="W11" i="5"/>
  <c r="W7" i="5"/>
  <c r="W15" i="5"/>
  <c r="W44" i="5"/>
  <c r="E59" i="5"/>
  <c r="W16" i="5"/>
  <c r="U59" i="5"/>
  <c r="Y59" i="5" s="1"/>
  <c r="W39" i="5"/>
  <c r="W37" i="5"/>
  <c r="W58" i="5"/>
  <c r="W38" i="5"/>
  <c r="W65" i="5"/>
  <c r="W10" i="5"/>
  <c r="K69" i="5"/>
  <c r="Q69" i="5"/>
  <c r="U69" i="5"/>
  <c r="W40" i="5"/>
  <c r="E69" i="5"/>
  <c r="W66" i="5"/>
  <c r="H59" i="5"/>
  <c r="W30" i="5"/>
  <c r="W67" i="5"/>
  <c r="W9" i="5"/>
  <c r="W49" i="5" l="1"/>
  <c r="W24" i="5"/>
  <c r="W69" i="5"/>
  <c r="W5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tc={326755E9-9CA8-43BD-85DD-5050A695657B}</author>
  </authors>
  <commentList>
    <comment ref="E23" authorId="0" shapeId="0" xr:uid="{326755E9-9CA8-43BD-85DD-5050A695657B}">
      <text>
        <t>[Threaded comment]
Your version of Excel allows you to read this threaded comment; however, any edits to it will get removed if the file is opened in a newer version of Excel. Learn more: https://go.microsoft.com/fwlink/?linkid=870924
Comment:
    Can we have consistency in decimal places over all tables?</t>
      </text>
    </comment>
  </commentList>
</comments>
</file>

<file path=xl/sharedStrings.xml><?xml version="1.0" encoding="utf-8"?>
<sst xmlns="http://schemas.openxmlformats.org/spreadsheetml/2006/main" count="246" uniqueCount="49">
  <si>
    <t>B1a</t>
  </si>
  <si>
    <t>A2</t>
  </si>
  <si>
    <t>D2</t>
  </si>
  <si>
    <t>B1b</t>
  </si>
  <si>
    <t>B1c</t>
  </si>
  <si>
    <t>B2</t>
  </si>
  <si>
    <t>01/04/2002 - 31/03/2003</t>
  </si>
  <si>
    <t>01/04/2003 - 31/03/2004</t>
  </si>
  <si>
    <t>01/04/2004 - 31/03/2005</t>
  </si>
  <si>
    <t>01/04/2005 - 31/03/2006</t>
  </si>
  <si>
    <t>01/04/2006 - 31/03/2007</t>
  </si>
  <si>
    <t>01/04/2007 - 31/03/2008</t>
  </si>
  <si>
    <t>01/04/2008 - 31/03/2009</t>
  </si>
  <si>
    <t>01/04/2009 - 31/03/2010</t>
  </si>
  <si>
    <t>01/04/2010 - 31/03/2011</t>
  </si>
  <si>
    <t>01/04/2011 - 31/03/2012</t>
  </si>
  <si>
    <t>01/04/2012 - 31/03/2013</t>
  </si>
  <si>
    <t>01/04/2013 - 31/03/2014</t>
  </si>
  <si>
    <t>01/04/2014 - 31/03/2015</t>
  </si>
  <si>
    <t>01/04/2015 - 31/03/2016</t>
  </si>
  <si>
    <t>01/04/2016 - 31/03/2017</t>
  </si>
  <si>
    <t>TOTAL</t>
  </si>
  <si>
    <t>Percentage on PDL</t>
  </si>
  <si>
    <t>B8</t>
  </si>
  <si>
    <t>01/04/2017 - 31/03/2018</t>
  </si>
  <si>
    <t>B1 (Unspecifed)</t>
  </si>
  <si>
    <t>B1 - B8</t>
  </si>
  <si>
    <t>Gains</t>
  </si>
  <si>
    <t>Losses</t>
  </si>
  <si>
    <t>Net</t>
  </si>
  <si>
    <t>Additional employment floorspace on PDL (Gross)</t>
  </si>
  <si>
    <t>Additional employment land on PDL (Gross)</t>
  </si>
  <si>
    <t>Outline</t>
  </si>
  <si>
    <t>Under Construction</t>
  </si>
  <si>
    <t>Unimplimented</t>
  </si>
  <si>
    <t>Allocation</t>
  </si>
  <si>
    <t>AMOUNT OF COMPLETED FLOORSPACE IN TOWN CENTRE AREAS (SQ.M.)</t>
  </si>
  <si>
    <t>A1</t>
  </si>
  <si>
    <t>Total</t>
  </si>
  <si>
    <t>A1 figures are for net tradeable floorspace (sales space).  Floorspace for the rest of the Use Classes is gross.</t>
  </si>
  <si>
    <t>AMOUNT OF COMPLETED FLOORSPACE IN LOCAL AUTHORITY AREA (SQ.M.)</t>
  </si>
  <si>
    <t>01/04/2018 - 31/03/2019</t>
  </si>
  <si>
    <t>01/04/2019 - 31/03/2020</t>
  </si>
  <si>
    <t>01/04/2020 - 31/03/2021</t>
  </si>
  <si>
    <t>FENLAND COMPLETIONS (2021 UPDATE) Sqm</t>
  </si>
  <si>
    <t>FENLAND COMPLETIONS (2021 UPDATE) Ha</t>
  </si>
  <si>
    <t>FENLAND COMMITMENTS (2021 UPDATE) sqm</t>
  </si>
  <si>
    <t>FENLAND COMMITMENTS (2021 UPDATE) Ha</t>
  </si>
  <si>
    <t>Table R1.2. Fenland Town Centre Uses (2002-2021)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</si>
</sst>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/>
      <bottom style="thin">
        <color rgb="FFABABAB"/>
      </bottom>
      <diagonal/>
    </border>
    <border>
      <left/>
      <right/>
      <top style="thin">
        <color rgb="FFABABAB"/>
      </top>
      <bottom/>
      <diagonal/>
    </border>
    <border>
      <left/>
      <right/>
      <top/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>
      <alignment vertical="top"/>
    </xf>
    <xf numFmtId="0" fontId="7" fillId="0" borderId="0"/>
    <xf numFmtId="0" fontId="15" fillId="0" borderId="0"/>
    <xf numFmtId="0" fontId="7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</cellStyleXfs>
  <cellXfs count="168">
    <xf numFmtId="0" fontId="0" fillId="0" borderId="0" xfId="0">
      <alignment vertical="top"/>
    </xf>
    <xf numFmtId="0" fontId="3" fillId="4" borderId="1" xfId="7" applyFont="1" applyFill="1" applyBorder="1" applyAlignment="1">
      <alignment horizontal="center" vertical="center" wrapText="1"/>
    </xf>
    <xf numFmtId="2" fontId="3" fillId="0" borderId="1" xfId="6" applyNumberFormat="1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/>
    </xf>
    <xf numFmtId="2" fontId="3" fillId="0" borderId="2" xfId="6" applyNumberFormat="1" applyFont="1" applyFill="1" applyBorder="1" applyAlignment="1">
      <alignment horizontal="center" vertical="center" wrapText="1"/>
    </xf>
    <xf numFmtId="2" fontId="3" fillId="0" borderId="3" xfId="6" applyNumberFormat="1" applyFont="1" applyFill="1" applyBorder="1" applyAlignment="1">
      <alignment horizontal="center" vertical="center" wrapText="1"/>
    </xf>
    <xf numFmtId="2" fontId="6" fillId="5" borderId="5" xfId="6" applyNumberFormat="1" applyFont="1" applyFill="1" applyBorder="1" applyAlignment="1">
      <alignment horizontal="center" vertical="center" wrapText="1"/>
    </xf>
    <xf numFmtId="0" fontId="3" fillId="4" borderId="2" xfId="7" applyFont="1" applyFill="1" applyBorder="1" applyAlignment="1" applyProtection="1">
      <alignment horizontal="center" vertical="center" wrapText="1"/>
      <protection locked="0"/>
    </xf>
    <xf numFmtId="0" fontId="3" fillId="4" borderId="3" xfId="7" applyFont="1" applyFill="1" applyBorder="1" applyAlignment="1">
      <alignment horizontal="center" vertical="center" wrapText="1"/>
    </xf>
    <xf numFmtId="0" fontId="3" fillId="4" borderId="2" xfId="7" applyFont="1" applyFill="1" applyBorder="1" applyAlignment="1">
      <alignment horizontal="center" vertical="center" wrapText="1"/>
    </xf>
    <xf numFmtId="0" fontId="3" fillId="4" borderId="6" xfId="7" applyFont="1" applyFill="1" applyBorder="1" applyAlignment="1" applyProtection="1">
      <alignment horizontal="center" vertical="center" wrapText="1"/>
      <protection locked="0"/>
    </xf>
    <xf numFmtId="0" fontId="3" fillId="4" borderId="7" xfId="7" applyFont="1" applyFill="1" applyBorder="1" applyAlignment="1">
      <alignment horizontal="center" vertical="center" wrapText="1"/>
    </xf>
    <xf numFmtId="0" fontId="3" fillId="4" borderId="8" xfId="7" applyFont="1" applyFill="1" applyBorder="1" applyAlignment="1">
      <alignment horizontal="center" vertical="center" wrapText="1"/>
    </xf>
    <xf numFmtId="0" fontId="3" fillId="4" borderId="6" xfId="7" applyFont="1" applyFill="1" applyBorder="1" applyAlignment="1">
      <alignment horizontal="center" vertical="center" wrapText="1"/>
    </xf>
    <xf numFmtId="10" fontId="6" fillId="5" borderId="5" xfId="6" applyNumberFormat="1" applyFont="1" applyFill="1" applyBorder="1" applyAlignment="1">
      <alignment horizontal="center" vertical="center" wrapText="1"/>
    </xf>
    <xf numFmtId="0" fontId="3" fillId="0" borderId="9" xfId="7" applyFont="1" applyFill="1" applyBorder="1" applyAlignment="1">
      <alignment horizontal="center" vertical="center" wrapText="1"/>
    </xf>
    <xf numFmtId="0" fontId="3" fillId="0" borderId="0" xfId="7" applyFont="1" applyFill="1" applyBorder="1" applyAlignment="1">
      <alignment horizontal="center" vertical="center" wrapText="1"/>
    </xf>
    <xf numFmtId="1" fontId="6" fillId="0" borderId="0" xfId="6" applyNumberFormat="1" applyFont="1" applyFill="1" applyBorder="1" applyAlignment="1">
      <alignment horizontal="center" vertical="center" wrapText="1"/>
    </xf>
    <xf numFmtId="0" fontId="10" fillId="0" borderId="0" xfId="1" applyFont="1"/>
    <xf numFmtId="0" fontId="11" fillId="0" borderId="0" xfId="1" applyFont="1"/>
    <xf numFmtId="0" fontId="7" fillId="0" borderId="0" xfId="1"/>
    <xf numFmtId="0" fontId="5" fillId="0" borderId="0" xfId="1" applyFont="1"/>
    <xf numFmtId="0" fontId="3" fillId="0" borderId="0" xfId="1" applyFont="1"/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0" borderId="0" xfId="1" applyFont="1"/>
    <xf numFmtId="14" fontId="6" fillId="2" borderId="1" xfId="8" applyNumberFormat="1" applyFont="1" applyFill="1" applyBorder="1" applyAlignment="1">
      <alignment vertical="center"/>
    </xf>
    <xf numFmtId="0" fontId="3" fillId="0" borderId="0" xfId="1" applyNumberFormat="1" applyFont="1" applyBorder="1"/>
    <xf numFmtId="0" fontId="6" fillId="2" borderId="1" xfId="6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0" fontId="6" fillId="3" borderId="1" xfId="6" applyFont="1" applyFill="1" applyBorder="1" applyAlignment="1">
      <alignment vertical="center" wrapText="1"/>
    </xf>
    <xf numFmtId="3" fontId="6" fillId="3" borderId="1" xfId="1" applyNumberFormat="1" applyFont="1" applyFill="1" applyBorder="1" applyAlignment="1">
      <alignment horizontal="center"/>
    </xf>
    <xf numFmtId="0" fontId="14" fillId="0" borderId="0" xfId="1" applyFont="1"/>
    <xf numFmtId="0" fontId="3" fillId="0" borderId="0" xfId="1" applyFont="1" applyBorder="1"/>
    <xf numFmtId="0" fontId="3" fillId="0" borderId="0" xfId="1" applyNumberFormat="1" applyFont="1"/>
    <xf numFmtId="0" fontId="6" fillId="0" borderId="0" xfId="1" applyNumberFormat="1" applyFont="1" applyBorder="1"/>
    <xf numFmtId="0" fontId="6" fillId="0" borderId="0" xfId="1" applyNumberFormat="1" applyFont="1"/>
    <xf numFmtId="0" fontId="6" fillId="0" borderId="0" xfId="1" applyFont="1" applyBorder="1"/>
    <xf numFmtId="3" fontId="6" fillId="5" borderId="5" xfId="6" applyNumberFormat="1" applyFont="1" applyFill="1" applyBorder="1" applyAlignment="1">
      <alignment horizontal="center" vertical="center" wrapText="1"/>
    </xf>
    <xf numFmtId="0" fontId="6" fillId="5" borderId="13" xfId="3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4" fontId="6" fillId="4" borderId="14" xfId="8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0" fontId="16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0" fontId="1" fillId="0" borderId="15" xfId="0" applyNumberFormat="1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3" fontId="6" fillId="5" borderId="16" xfId="6" applyNumberFormat="1" applyFont="1" applyFill="1" applyBorder="1" applyAlignment="1">
      <alignment horizontal="center" vertical="center" wrapText="1"/>
    </xf>
    <xf numFmtId="2" fontId="6" fillId="5" borderId="16" xfId="6" applyNumberFormat="1" applyFont="1" applyFill="1" applyBorder="1" applyAlignment="1">
      <alignment horizontal="center" vertical="center" wrapText="1"/>
    </xf>
    <xf numFmtId="10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4" borderId="14" xfId="7" applyFont="1" applyFill="1" applyBorder="1" applyAlignment="1">
      <alignment horizontal="center" vertical="center" wrapText="1"/>
    </xf>
    <xf numFmtId="0" fontId="6" fillId="5" borderId="23" xfId="3" applyFont="1" applyFill="1" applyBorder="1" applyAlignment="1">
      <alignment horizontal="center" vertical="center"/>
    </xf>
    <xf numFmtId="0" fontId="3" fillId="4" borderId="11" xfId="7" applyFont="1" applyFill="1" applyBorder="1" applyAlignment="1" applyProtection="1">
      <alignment horizontal="center" vertical="center" wrapText="1"/>
      <protection locked="0"/>
    </xf>
    <xf numFmtId="0" fontId="3" fillId="4" borderId="10" xfId="7" applyFont="1" applyFill="1" applyBorder="1" applyAlignment="1">
      <alignment horizontal="center" vertical="center" wrapText="1"/>
    </xf>
    <xf numFmtId="0" fontId="6" fillId="4" borderId="28" xfId="7" applyFont="1" applyFill="1" applyBorder="1" applyAlignment="1">
      <alignment horizontal="center" vertical="center" wrapText="1"/>
    </xf>
    <xf numFmtId="3" fontId="6" fillId="5" borderId="65" xfId="6" applyNumberFormat="1" applyFont="1" applyFill="1" applyBorder="1" applyAlignment="1">
      <alignment horizontal="center" vertical="center" wrapText="1"/>
    </xf>
    <xf numFmtId="10" fontId="6" fillId="5" borderId="66" xfId="6" applyNumberFormat="1" applyFont="1" applyFill="1" applyBorder="1" applyAlignment="1">
      <alignment horizontal="center" vertical="center" wrapText="1"/>
    </xf>
    <xf numFmtId="2" fontId="6" fillId="5" borderId="65" xfId="6" applyNumberFormat="1" applyFont="1" applyFill="1" applyBorder="1" applyAlignment="1">
      <alignment horizontal="center" vertical="center" wrapText="1"/>
    </xf>
    <xf numFmtId="2" fontId="6" fillId="5" borderId="13" xfId="6" applyNumberFormat="1" applyFont="1" applyFill="1" applyBorder="1" applyAlignment="1">
      <alignment horizontal="center" vertical="center" wrapText="1"/>
    </xf>
    <xf numFmtId="0" fontId="3" fillId="4" borderId="71" xfId="7" applyFont="1" applyFill="1" applyBorder="1" applyAlignment="1" applyProtection="1">
      <alignment horizontal="center" vertical="center" wrapText="1"/>
      <protection locked="0"/>
    </xf>
    <xf numFmtId="0" fontId="3" fillId="4" borderId="72" xfId="7" applyFont="1" applyFill="1" applyBorder="1" applyAlignment="1">
      <alignment horizontal="center" vertical="center" wrapText="1"/>
    </xf>
    <xf numFmtId="0" fontId="3" fillId="4" borderId="4" xfId="7" applyFont="1" applyFill="1" applyBorder="1" applyAlignment="1">
      <alignment horizontal="center" vertical="center" wrapText="1"/>
    </xf>
    <xf numFmtId="4" fontId="3" fillId="0" borderId="3" xfId="1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3" fillId="0" borderId="10" xfId="6" applyNumberFormat="1" applyFont="1" applyFill="1" applyBorder="1" applyAlignment="1">
      <alignment horizontal="center" vertical="center" wrapText="1"/>
    </xf>
    <xf numFmtId="2" fontId="3" fillId="0" borderId="8" xfId="6" applyNumberFormat="1" applyFont="1" applyFill="1" applyBorder="1" applyAlignment="1">
      <alignment horizontal="center" vertical="center" wrapText="1"/>
    </xf>
    <xf numFmtId="2" fontId="3" fillId="0" borderId="64" xfId="6" applyNumberFormat="1" applyFont="1" applyFill="1" applyBorder="1" applyAlignment="1">
      <alignment horizontal="center" vertical="center" wrapText="1"/>
    </xf>
    <xf numFmtId="0" fontId="18" fillId="0" borderId="0" xfId="0" applyFont="1" applyAlignment="1"/>
    <xf numFmtId="2" fontId="0" fillId="0" borderId="36" xfId="0" applyNumberFormat="1" applyBorder="1">
      <alignment vertical="top"/>
    </xf>
    <xf numFmtId="2" fontId="3" fillId="0" borderId="12" xfId="1" applyNumberFormat="1" applyFont="1" applyFill="1" applyBorder="1" applyAlignment="1">
      <alignment horizontal="center" vertical="center"/>
    </xf>
    <xf numFmtId="2" fontId="0" fillId="0" borderId="31" xfId="0" applyNumberFormat="1" applyBorder="1">
      <alignment vertical="top"/>
    </xf>
    <xf numFmtId="2" fontId="0" fillId="0" borderId="34" xfId="0" applyNumberFormat="1" applyBorder="1">
      <alignment vertical="top"/>
    </xf>
    <xf numFmtId="2" fontId="0" fillId="0" borderId="40" xfId="0" applyNumberFormat="1" applyBorder="1">
      <alignment vertical="top"/>
    </xf>
    <xf numFmtId="2" fontId="3" fillId="0" borderId="3" xfId="1" applyNumberFormat="1" applyFont="1" applyFill="1" applyBorder="1" applyAlignment="1">
      <alignment horizontal="center" vertical="center"/>
    </xf>
    <xf numFmtId="2" fontId="0" fillId="0" borderId="32" xfId="0" applyNumberFormat="1" applyBorder="1">
      <alignment vertical="top"/>
    </xf>
    <xf numFmtId="2" fontId="0" fillId="0" borderId="0" xfId="0" applyNumberFormat="1">
      <alignment vertical="top"/>
    </xf>
    <xf numFmtId="4" fontId="3" fillId="0" borderId="12" xfId="1" applyNumberFormat="1" applyFont="1" applyFill="1" applyBorder="1" applyAlignment="1">
      <alignment horizontal="center" vertical="center"/>
    </xf>
    <xf numFmtId="0" fontId="6" fillId="4" borderId="17" xfId="7" applyFont="1" applyFill="1" applyBorder="1" applyAlignment="1">
      <alignment horizontal="center" vertical="center" wrapText="1"/>
    </xf>
    <xf numFmtId="0" fontId="6" fillId="4" borderId="22" xfId="7" applyFont="1" applyFill="1" applyBorder="1" applyAlignment="1">
      <alignment horizontal="center" vertical="center" wrapText="1"/>
    </xf>
    <xf numFmtId="0" fontId="6" fillId="4" borderId="15" xfId="7" applyFont="1" applyFill="1" applyBorder="1" applyAlignment="1">
      <alignment horizontal="center" vertical="center" wrapText="1"/>
    </xf>
    <xf numFmtId="0" fontId="5" fillId="5" borderId="23" xfId="4" applyFont="1" applyFill="1" applyBorder="1" applyAlignment="1">
      <alignment horizontal="center" vertical="center"/>
    </xf>
    <xf numFmtId="0" fontId="5" fillId="5" borderId="24" xfId="4" applyFont="1" applyFill="1" applyBorder="1" applyAlignment="1">
      <alignment horizontal="center" vertical="center"/>
    </xf>
    <xf numFmtId="0" fontId="5" fillId="5" borderId="25" xfId="4" applyFont="1" applyFill="1" applyBorder="1" applyAlignment="1">
      <alignment horizontal="center" vertical="center"/>
    </xf>
    <xf numFmtId="0" fontId="5" fillId="4" borderId="18" xfId="7" applyFont="1" applyFill="1" applyBorder="1" applyAlignment="1">
      <alignment horizontal="center" vertical="center" wrapText="1"/>
    </xf>
    <xf numFmtId="0" fontId="5" fillId="4" borderId="21" xfId="7" applyFont="1" applyFill="1" applyBorder="1" applyAlignment="1">
      <alignment horizontal="center" vertical="center" wrapText="1"/>
    </xf>
    <xf numFmtId="0" fontId="5" fillId="5" borderId="18" xfId="4" applyFont="1" applyFill="1" applyBorder="1" applyAlignment="1">
      <alignment horizontal="center" vertical="center"/>
    </xf>
    <xf numFmtId="0" fontId="5" fillId="5" borderId="19" xfId="4" applyFont="1" applyFill="1" applyBorder="1" applyAlignment="1">
      <alignment horizontal="center" vertical="center"/>
    </xf>
    <xf numFmtId="0" fontId="5" fillId="5" borderId="20" xfId="4" applyFont="1" applyFill="1" applyBorder="1" applyAlignment="1">
      <alignment horizontal="center" vertical="center"/>
    </xf>
    <xf numFmtId="0" fontId="6" fillId="4" borderId="61" xfId="7" applyFont="1" applyFill="1" applyBorder="1" applyAlignment="1">
      <alignment horizontal="center" vertical="center" wrapText="1"/>
    </xf>
    <xf numFmtId="0" fontId="6" fillId="4" borderId="63" xfId="7" applyFont="1" applyFill="1" applyBorder="1" applyAlignment="1">
      <alignment horizontal="center" vertical="center" wrapText="1"/>
    </xf>
    <xf numFmtId="0" fontId="6" fillId="0" borderId="0" xfId="7" applyFont="1" applyFill="1" applyBorder="1" applyAlignment="1">
      <alignment horizontal="center" vertical="center" wrapText="1"/>
    </xf>
    <xf numFmtId="0" fontId="11" fillId="3" borderId="10" xfId="1" applyFont="1" applyFill="1" applyBorder="1" applyAlignment="1">
      <alignment vertical="center"/>
    </xf>
    <xf numFmtId="0" fontId="7" fillId="3" borderId="26" xfId="1" applyFont="1" applyFill="1" applyBorder="1" applyAlignment="1">
      <alignment vertical="center"/>
    </xf>
    <xf numFmtId="0" fontId="7" fillId="3" borderId="11" xfId="1" applyFont="1" applyFill="1" applyBorder="1" applyAlignment="1">
      <alignment vertical="center"/>
    </xf>
    <xf numFmtId="0" fontId="12" fillId="2" borderId="7" xfId="1" applyFont="1" applyFill="1" applyBorder="1" applyAlignment="1">
      <alignment horizontal="center" vertical="center"/>
    </xf>
    <xf numFmtId="0" fontId="13" fillId="2" borderId="27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7" fillId="2" borderId="26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6" fillId="2" borderId="26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28" xfId="1" applyFont="1" applyFill="1" applyBorder="1" applyAlignment="1">
      <alignment horizontal="center" vertical="center"/>
    </xf>
    <xf numFmtId="0" fontId="7" fillId="2" borderId="29" xfId="1" applyFont="1" applyFill="1" applyBorder="1" applyAlignment="1">
      <alignment horizontal="center" vertical="center"/>
    </xf>
    <xf numFmtId="0" fontId="7" fillId="2" borderId="30" xfId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10" fontId="16" fillId="0" borderId="3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2" fontId="1" fillId="0" borderId="62" xfId="0" applyNumberFormat="1" applyFont="1" applyFill="1" applyBorder="1" applyAlignment="1">
      <alignment horizontal="center" vertical="center"/>
    </xf>
    <xf numFmtId="10" fontId="16" fillId="0" borderId="8" xfId="0" applyNumberFormat="1" applyFont="1" applyFill="1" applyBorder="1" applyAlignment="1">
      <alignment horizontal="center" vertical="center"/>
    </xf>
    <xf numFmtId="2" fontId="3" fillId="0" borderId="6" xfId="6" applyNumberFormat="1" applyFont="1" applyFill="1" applyBorder="1" applyAlignment="1">
      <alignment horizontal="center" vertical="center" wrapText="1"/>
    </xf>
    <xf numFmtId="2" fontId="3" fillId="0" borderId="7" xfId="6" applyNumberFormat="1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/>
    </xf>
    <xf numFmtId="4" fontId="1" fillId="0" borderId="41" xfId="0" applyNumberFormat="1" applyFont="1" applyFill="1" applyBorder="1" applyAlignment="1">
      <alignment horizontal="center" vertical="center"/>
    </xf>
    <xf numFmtId="4" fontId="1" fillId="0" borderId="42" xfId="0" applyNumberFormat="1" applyFont="1" applyFill="1" applyBorder="1" applyAlignment="1">
      <alignment horizontal="center" vertical="center"/>
    </xf>
    <xf numFmtId="4" fontId="1" fillId="0" borderId="68" xfId="0" applyNumberFormat="1" applyFont="1" applyFill="1" applyBorder="1" applyAlignment="1">
      <alignment horizontal="center" vertical="center"/>
    </xf>
    <xf numFmtId="4" fontId="1" fillId="0" borderId="69" xfId="0" applyNumberFormat="1" applyFont="1" applyFill="1" applyBorder="1" applyAlignment="1">
      <alignment horizontal="center" vertical="center"/>
    </xf>
    <xf numFmtId="4" fontId="1" fillId="0" borderId="70" xfId="0" applyNumberFormat="1" applyFont="1" applyFill="1" applyBorder="1" applyAlignment="1">
      <alignment horizontal="center" vertical="center"/>
    </xf>
    <xf numFmtId="4" fontId="0" fillId="0" borderId="58" xfId="0" applyNumberFormat="1" applyFill="1" applyBorder="1" applyAlignment="1">
      <alignment horizontal="center" vertical="top"/>
    </xf>
    <xf numFmtId="4" fontId="1" fillId="0" borderId="48" xfId="0" applyNumberFormat="1" applyFont="1" applyFill="1" applyBorder="1" applyAlignment="1">
      <alignment horizontal="center" vertical="center"/>
    </xf>
    <xf numFmtId="4" fontId="1" fillId="0" borderId="43" xfId="0" applyNumberFormat="1" applyFont="1" applyFill="1" applyBorder="1" applyAlignment="1">
      <alignment horizontal="center" vertical="center"/>
    </xf>
    <xf numFmtId="4" fontId="1" fillId="0" borderId="44" xfId="0" applyNumberFormat="1" applyFont="1" applyFill="1" applyBorder="1" applyAlignment="1">
      <alignment horizontal="center" vertical="center"/>
    </xf>
    <xf numFmtId="4" fontId="1" fillId="0" borderId="67" xfId="0" applyNumberFormat="1" applyFont="1" applyFill="1" applyBorder="1" applyAlignment="1">
      <alignment horizontal="center" vertical="center"/>
    </xf>
    <xf numFmtId="4" fontId="0" fillId="0" borderId="59" xfId="0" applyNumberFormat="1" applyFill="1" applyBorder="1" applyAlignment="1">
      <alignment horizontal="center" vertical="top"/>
    </xf>
    <xf numFmtId="4" fontId="1" fillId="0" borderId="49" xfId="0" applyNumberFormat="1" applyFont="1" applyFill="1" applyBorder="1" applyAlignment="1">
      <alignment horizontal="center" vertical="center"/>
    </xf>
    <xf numFmtId="4" fontId="1" fillId="0" borderId="45" xfId="0" applyNumberFormat="1" applyFont="1" applyFill="1" applyBorder="1" applyAlignment="1">
      <alignment horizontal="center" vertical="center"/>
    </xf>
    <xf numFmtId="4" fontId="1" fillId="0" borderId="46" xfId="0" applyNumberFormat="1" applyFont="1" applyFill="1" applyBorder="1" applyAlignment="1">
      <alignment horizontal="center" vertical="center"/>
    </xf>
    <xf numFmtId="4" fontId="0" fillId="0" borderId="60" xfId="0" applyNumberFormat="1" applyFill="1" applyBorder="1" applyAlignment="1">
      <alignment horizontal="center" vertical="top"/>
    </xf>
    <xf numFmtId="2" fontId="1" fillId="0" borderId="50" xfId="0" applyNumberFormat="1" applyFont="1" applyFill="1" applyBorder="1" applyAlignment="1">
      <alignment horizontal="center" vertical="center"/>
    </xf>
    <xf numFmtId="2" fontId="1" fillId="0" borderId="51" xfId="0" applyNumberFormat="1" applyFont="1" applyFill="1" applyBorder="1" applyAlignment="1">
      <alignment horizontal="center" vertical="center"/>
    </xf>
    <xf numFmtId="2" fontId="1" fillId="0" borderId="52" xfId="0" applyNumberFormat="1" applyFont="1" applyFill="1" applyBorder="1" applyAlignment="1">
      <alignment horizontal="center" vertical="center"/>
    </xf>
    <xf numFmtId="2" fontId="1" fillId="0" borderId="53" xfId="0" applyNumberFormat="1" applyFont="1" applyFill="1" applyBorder="1" applyAlignment="1">
      <alignment horizontal="center" vertical="center"/>
    </xf>
    <xf numFmtId="2" fontId="1" fillId="0" borderId="54" xfId="0" applyNumberFormat="1" applyFont="1" applyFill="1" applyBorder="1" applyAlignment="1">
      <alignment horizontal="center" vertical="center"/>
    </xf>
    <xf numFmtId="2" fontId="1" fillId="0" borderId="55" xfId="0" applyNumberFormat="1" applyFont="1" applyFill="1" applyBorder="1" applyAlignment="1">
      <alignment horizontal="center" vertical="center"/>
    </xf>
    <xf numFmtId="2" fontId="1" fillId="0" borderId="56" xfId="0" applyNumberFormat="1" applyFont="1" applyFill="1" applyBorder="1" applyAlignment="1">
      <alignment horizontal="center" vertical="center"/>
    </xf>
    <xf numFmtId="2" fontId="1" fillId="0" borderId="57" xfId="0" applyNumberFormat="1" applyFont="1" applyFill="1" applyBorder="1" applyAlignment="1">
      <alignment horizontal="center" vertical="center"/>
    </xf>
    <xf numFmtId="2" fontId="0" fillId="0" borderId="36" xfId="0" applyNumberFormat="1" applyFill="1" applyBorder="1">
      <alignment vertical="top"/>
    </xf>
    <xf numFmtId="2" fontId="0" fillId="0" borderId="31" xfId="0" applyNumberFormat="1" applyFill="1" applyBorder="1">
      <alignment vertical="top"/>
    </xf>
    <xf numFmtId="2" fontId="0" fillId="0" borderId="34" xfId="0" applyNumberFormat="1" applyFill="1" applyBorder="1">
      <alignment vertical="top"/>
    </xf>
    <xf numFmtId="2" fontId="0" fillId="0" borderId="37" xfId="0" applyNumberFormat="1" applyFill="1" applyBorder="1">
      <alignment vertical="top"/>
    </xf>
    <xf numFmtId="2" fontId="0" fillId="0" borderId="38" xfId="0" applyNumberFormat="1" applyFill="1" applyBorder="1">
      <alignment vertical="top"/>
    </xf>
    <xf numFmtId="2" fontId="0" fillId="0" borderId="39" xfId="0" applyNumberFormat="1" applyFill="1" applyBorder="1">
      <alignment vertical="top"/>
    </xf>
    <xf numFmtId="2" fontId="0" fillId="0" borderId="40" xfId="0" applyNumberFormat="1" applyFill="1" applyBorder="1">
      <alignment vertical="top"/>
    </xf>
    <xf numFmtId="2" fontId="0" fillId="0" borderId="0" xfId="0" applyNumberFormat="1" applyFill="1" applyBorder="1">
      <alignment vertical="top"/>
    </xf>
    <xf numFmtId="2" fontId="0" fillId="0" borderId="32" xfId="0" applyNumberFormat="1" applyFill="1" applyBorder="1">
      <alignment vertical="top"/>
    </xf>
    <xf numFmtId="2" fontId="0" fillId="0" borderId="0" xfId="0" applyNumberFormat="1" applyFill="1">
      <alignment vertical="top"/>
    </xf>
    <xf numFmtId="2" fontId="0" fillId="0" borderId="33" xfId="0" applyNumberFormat="1" applyFill="1" applyBorder="1">
      <alignment vertical="top"/>
    </xf>
    <xf numFmtId="2" fontId="0" fillId="0" borderId="35" xfId="0" applyNumberFormat="1" applyFill="1" applyBorder="1">
      <alignment vertical="top"/>
    </xf>
  </cellXfs>
  <cellStyles count="9">
    <cellStyle name="Normal" xfId="0" builtinId="0"/>
    <cellStyle name="Normal 2" xfId="1" xr:uid="{00000000-0005-0000-0000-000001000000}"/>
    <cellStyle name="Normal 3" xfId="2" xr:uid="{00000000-0005-0000-0000-000002000000}"/>
    <cellStyle name="Normal 3 2 2" xfId="3" xr:uid="{00000000-0005-0000-0000-000003000000}"/>
    <cellStyle name="Normal 7" xfId="4" xr:uid="{00000000-0005-0000-0000-000004000000}"/>
    <cellStyle name="Normal 8" xfId="5" xr:uid="{00000000-0005-0000-0000-000005000000}"/>
    <cellStyle name="Normal_2004 completions (all districts) for 2004 RAMR (run 04.08.04) 2 2" xfId="6" xr:uid="{00000000-0005-0000-0000-000006000000}"/>
    <cellStyle name="Normal_2004 completions (all districts) for 2004 RAMR (run 04.08.04) 3" xfId="7" xr:uid="{00000000-0005-0000-0000-000007000000}"/>
    <cellStyle name="Normal_Sheet1 2" xfId="8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ob Kemp" id="{3E11F238-C1E3-42B8-965E-7DE8330469F1}" userId="S::Robert.Kemp@cambridgeshire.gov.uk::844212bd-f14e-4748-a631-b6337358aea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3" dT="2022-11-01T07:18:08.53" personId="{3E11F238-C1E3-42B8-965E-7DE8330469F1}" id="{326755E9-9CA8-43BD-85DD-5050A695657B}" done="1">
    <text>Can we have consistency in decimal places over all tables?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9"/>
  <sheetViews>
    <sheetView tabSelected="1" zoomScale="60" zoomScaleNormal="60" workbookViewId="0"/>
  </sheetViews>
  <sheetFormatPr defaultColWidth="12.6640625" defaultRowHeight="18" customHeight="1" x14ac:dyDescent="0.25"/>
  <cols>
    <col min="1" max="1" width="12.6640625" style="47" customWidth="1"/>
    <col min="2" max="2" width="28.33203125" style="47" customWidth="1"/>
    <col min="3" max="9" width="11.109375" style="47" customWidth="1"/>
    <col min="10" max="11" width="11.109375" style="48" customWidth="1"/>
    <col min="12" max="25" width="11.109375" style="47" customWidth="1"/>
    <col min="26" max="16384" width="12.6640625" style="47"/>
  </cols>
  <sheetData>
    <row r="1" spans="1:25" ht="18" customHeight="1" thickBot="1" x14ac:dyDescent="0.3">
      <c r="A1" s="61"/>
      <c r="B1" s="61"/>
    </row>
    <row r="2" spans="1:25" s="49" customFormat="1" ht="18" customHeight="1" thickBot="1" x14ac:dyDescent="0.3">
      <c r="B2" s="97" t="s">
        <v>44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9"/>
    </row>
    <row r="3" spans="1:25" s="49" customFormat="1" ht="18" customHeight="1" x14ac:dyDescent="0.25">
      <c r="B3" s="95"/>
      <c r="C3" s="89" t="s">
        <v>25</v>
      </c>
      <c r="D3" s="90"/>
      <c r="E3" s="91"/>
      <c r="F3" s="89" t="s">
        <v>0</v>
      </c>
      <c r="G3" s="90"/>
      <c r="H3" s="91"/>
      <c r="I3" s="89" t="s">
        <v>3</v>
      </c>
      <c r="J3" s="90"/>
      <c r="K3" s="91"/>
      <c r="L3" s="89" t="s">
        <v>4</v>
      </c>
      <c r="M3" s="90"/>
      <c r="N3" s="91"/>
      <c r="O3" s="89" t="s">
        <v>5</v>
      </c>
      <c r="P3" s="90"/>
      <c r="Q3" s="91"/>
      <c r="R3" s="89" t="s">
        <v>23</v>
      </c>
      <c r="S3" s="90"/>
      <c r="T3" s="91"/>
      <c r="U3" s="100" t="s">
        <v>26</v>
      </c>
      <c r="V3" s="90"/>
      <c r="W3" s="101"/>
      <c r="X3" s="89"/>
      <c r="Y3" s="91"/>
    </row>
    <row r="4" spans="1:25" s="49" customFormat="1" ht="67.2" customHeight="1" x14ac:dyDescent="0.25">
      <c r="A4" s="50"/>
      <c r="B4" s="96"/>
      <c r="C4" s="7" t="s">
        <v>27</v>
      </c>
      <c r="D4" s="1" t="s">
        <v>28</v>
      </c>
      <c r="E4" s="8" t="s">
        <v>29</v>
      </c>
      <c r="F4" s="7" t="s">
        <v>27</v>
      </c>
      <c r="G4" s="1" t="s">
        <v>28</v>
      </c>
      <c r="H4" s="8" t="s">
        <v>29</v>
      </c>
      <c r="I4" s="7" t="s">
        <v>27</v>
      </c>
      <c r="J4" s="1" t="s">
        <v>28</v>
      </c>
      <c r="K4" s="8" t="s">
        <v>29</v>
      </c>
      <c r="L4" s="7" t="s">
        <v>27</v>
      </c>
      <c r="M4" s="1" t="s">
        <v>28</v>
      </c>
      <c r="N4" s="8" t="s">
        <v>29</v>
      </c>
      <c r="O4" s="7" t="s">
        <v>27</v>
      </c>
      <c r="P4" s="1" t="s">
        <v>28</v>
      </c>
      <c r="Q4" s="8" t="s">
        <v>29</v>
      </c>
      <c r="R4" s="7" t="s">
        <v>27</v>
      </c>
      <c r="S4" s="1" t="s">
        <v>28</v>
      </c>
      <c r="T4" s="8" t="s">
        <v>29</v>
      </c>
      <c r="U4" s="64" t="s">
        <v>27</v>
      </c>
      <c r="V4" s="1" t="s">
        <v>28</v>
      </c>
      <c r="W4" s="65" t="s">
        <v>29</v>
      </c>
      <c r="X4" s="9" t="s">
        <v>30</v>
      </c>
      <c r="Y4" s="8" t="s">
        <v>22</v>
      </c>
    </row>
    <row r="5" spans="1:25" s="49" customFormat="1" ht="18" customHeight="1" x14ac:dyDescent="0.25">
      <c r="A5" s="50"/>
      <c r="B5" s="46" t="s">
        <v>6</v>
      </c>
      <c r="C5" s="57">
        <v>0</v>
      </c>
      <c r="D5" s="56">
        <v>0</v>
      </c>
      <c r="E5" s="5">
        <f>C5+D5</f>
        <v>0</v>
      </c>
      <c r="F5" s="57">
        <v>899</v>
      </c>
      <c r="G5" s="56">
        <v>-963</v>
      </c>
      <c r="H5" s="5">
        <f>F5+G5</f>
        <v>-64</v>
      </c>
      <c r="I5" s="57">
        <v>0</v>
      </c>
      <c r="J5" s="56">
        <v>-4140</v>
      </c>
      <c r="K5" s="5">
        <f>I5+J5</f>
        <v>-4140</v>
      </c>
      <c r="L5" s="57">
        <v>1764</v>
      </c>
      <c r="M5" s="56">
        <v>0</v>
      </c>
      <c r="N5" s="5">
        <f>L5+M5</f>
        <v>1764</v>
      </c>
      <c r="O5" s="57">
        <v>10598</v>
      </c>
      <c r="P5" s="56">
        <v>-636</v>
      </c>
      <c r="Q5" s="5">
        <f>O5+P5</f>
        <v>9962</v>
      </c>
      <c r="R5" s="57">
        <v>6884</v>
      </c>
      <c r="S5" s="56">
        <v>-1865</v>
      </c>
      <c r="T5" s="5">
        <f>R5+S5</f>
        <v>5019</v>
      </c>
      <c r="U5" s="75">
        <f>C5+F5+I5+L5+O5+R5</f>
        <v>20145</v>
      </c>
      <c r="V5" s="56">
        <f t="shared" ref="V5:W20" si="0">D5+G5+J5+M5+P5+S5</f>
        <v>-7604</v>
      </c>
      <c r="W5" s="76">
        <f t="shared" si="0"/>
        <v>12541</v>
      </c>
      <c r="X5" s="57">
        <v>9985</v>
      </c>
      <c r="Y5" s="51">
        <f>X5/U5</f>
        <v>0.49565649044427895</v>
      </c>
    </row>
    <row r="6" spans="1:25" s="49" customFormat="1" ht="18" customHeight="1" x14ac:dyDescent="0.25">
      <c r="A6" s="3"/>
      <c r="B6" s="46" t="s">
        <v>7</v>
      </c>
      <c r="C6" s="57">
        <v>0</v>
      </c>
      <c r="D6" s="56">
        <v>0</v>
      </c>
      <c r="E6" s="5">
        <f t="shared" ref="E6:E23" si="1">C6+D6</f>
        <v>0</v>
      </c>
      <c r="F6" s="57">
        <v>2380</v>
      </c>
      <c r="G6" s="56">
        <v>-823</v>
      </c>
      <c r="H6" s="5">
        <f t="shared" ref="H6:H23" si="2">F6+G6</f>
        <v>1557</v>
      </c>
      <c r="I6" s="57">
        <v>0</v>
      </c>
      <c r="J6" s="56">
        <v>-1971</v>
      </c>
      <c r="K6" s="5">
        <f t="shared" ref="K6:K23" si="3">I6+J6</f>
        <v>-1971</v>
      </c>
      <c r="L6" s="57">
        <v>2218</v>
      </c>
      <c r="M6" s="56">
        <v>0</v>
      </c>
      <c r="N6" s="5">
        <f t="shared" ref="N6:N23" si="4">L6+M6</f>
        <v>2218</v>
      </c>
      <c r="O6" s="57">
        <v>4733</v>
      </c>
      <c r="P6" s="56">
        <v>-1576</v>
      </c>
      <c r="Q6" s="5">
        <f t="shared" ref="Q6:Q23" si="5">O6+P6</f>
        <v>3157</v>
      </c>
      <c r="R6" s="57">
        <v>11103</v>
      </c>
      <c r="S6" s="56">
        <v>-880</v>
      </c>
      <c r="T6" s="5">
        <f t="shared" ref="T6:T23" si="6">R6+S6</f>
        <v>10223</v>
      </c>
      <c r="U6" s="75">
        <f t="shared" ref="U6:U20" si="7">C6+F6+I6+L6+O6+R6</f>
        <v>20434</v>
      </c>
      <c r="V6" s="56">
        <f t="shared" si="0"/>
        <v>-5250</v>
      </c>
      <c r="W6" s="76">
        <f t="shared" si="0"/>
        <v>15184</v>
      </c>
      <c r="X6" s="57">
        <v>6886</v>
      </c>
      <c r="Y6" s="51">
        <f t="shared" ref="Y6:Y23" si="8">X6/U6</f>
        <v>0.3369873739845356</v>
      </c>
    </row>
    <row r="7" spans="1:25" s="49" customFormat="1" ht="18" customHeight="1" x14ac:dyDescent="0.25">
      <c r="A7" s="50"/>
      <c r="B7" s="46" t="s">
        <v>8</v>
      </c>
      <c r="C7" s="57">
        <v>0</v>
      </c>
      <c r="D7" s="56">
        <v>0</v>
      </c>
      <c r="E7" s="5">
        <f t="shared" si="1"/>
        <v>0</v>
      </c>
      <c r="F7" s="57">
        <v>3782</v>
      </c>
      <c r="G7" s="56">
        <v>-682</v>
      </c>
      <c r="H7" s="5">
        <f t="shared" si="2"/>
        <v>3100</v>
      </c>
      <c r="I7" s="57">
        <v>0</v>
      </c>
      <c r="J7" s="56">
        <v>0</v>
      </c>
      <c r="K7" s="5">
        <f t="shared" si="3"/>
        <v>0</v>
      </c>
      <c r="L7" s="57">
        <v>836</v>
      </c>
      <c r="M7" s="56">
        <v>0</v>
      </c>
      <c r="N7" s="5">
        <f t="shared" si="4"/>
        <v>836</v>
      </c>
      <c r="O7" s="57">
        <v>27992</v>
      </c>
      <c r="P7" s="56">
        <v>-3700</v>
      </c>
      <c r="Q7" s="5">
        <f t="shared" si="5"/>
        <v>24292</v>
      </c>
      <c r="R7" s="57">
        <v>22088</v>
      </c>
      <c r="S7" s="56">
        <v>-5367</v>
      </c>
      <c r="T7" s="5">
        <f t="shared" si="6"/>
        <v>16721</v>
      </c>
      <c r="U7" s="75">
        <f t="shared" si="7"/>
        <v>54698</v>
      </c>
      <c r="V7" s="56">
        <f t="shared" si="0"/>
        <v>-9749</v>
      </c>
      <c r="W7" s="76">
        <f t="shared" si="0"/>
        <v>44949</v>
      </c>
      <c r="X7" s="57">
        <v>32614</v>
      </c>
      <c r="Y7" s="51">
        <f t="shared" si="8"/>
        <v>0.59625580459980254</v>
      </c>
    </row>
    <row r="8" spans="1:25" s="49" customFormat="1" ht="18" customHeight="1" x14ac:dyDescent="0.25">
      <c r="A8" s="50"/>
      <c r="B8" s="46" t="s">
        <v>9</v>
      </c>
      <c r="C8" s="57">
        <v>0</v>
      </c>
      <c r="D8" s="56">
        <v>0</v>
      </c>
      <c r="E8" s="5">
        <f t="shared" si="1"/>
        <v>0</v>
      </c>
      <c r="F8" s="57">
        <v>489</v>
      </c>
      <c r="G8" s="56">
        <v>-1143</v>
      </c>
      <c r="H8" s="5">
        <f t="shared" si="2"/>
        <v>-654</v>
      </c>
      <c r="I8" s="57">
        <v>0</v>
      </c>
      <c r="J8" s="56">
        <v>-1361</v>
      </c>
      <c r="K8" s="5">
        <f t="shared" si="3"/>
        <v>-1361</v>
      </c>
      <c r="L8" s="57">
        <v>3580</v>
      </c>
      <c r="M8" s="56">
        <v>0</v>
      </c>
      <c r="N8" s="5">
        <f t="shared" si="4"/>
        <v>3580</v>
      </c>
      <c r="O8" s="57">
        <v>11907</v>
      </c>
      <c r="P8" s="56">
        <v>-4724</v>
      </c>
      <c r="Q8" s="5">
        <f t="shared" si="5"/>
        <v>7183</v>
      </c>
      <c r="R8" s="57">
        <v>5631</v>
      </c>
      <c r="S8" s="56">
        <v>-5285</v>
      </c>
      <c r="T8" s="5">
        <f t="shared" si="6"/>
        <v>346</v>
      </c>
      <c r="U8" s="75">
        <f t="shared" si="7"/>
        <v>21607</v>
      </c>
      <c r="V8" s="56">
        <f t="shared" si="0"/>
        <v>-12513</v>
      </c>
      <c r="W8" s="76">
        <f t="shared" si="0"/>
        <v>9094</v>
      </c>
      <c r="X8" s="57">
        <v>10406</v>
      </c>
      <c r="Y8" s="51">
        <f t="shared" si="8"/>
        <v>0.48160318415328368</v>
      </c>
    </row>
    <row r="9" spans="1:25" s="49" customFormat="1" ht="18" customHeight="1" x14ac:dyDescent="0.25">
      <c r="B9" s="46" t="s">
        <v>10</v>
      </c>
      <c r="C9" s="57">
        <v>288</v>
      </c>
      <c r="D9" s="56">
        <v>-398</v>
      </c>
      <c r="E9" s="5">
        <f t="shared" si="1"/>
        <v>-110</v>
      </c>
      <c r="F9" s="57">
        <v>1337</v>
      </c>
      <c r="G9" s="56">
        <v>-491</v>
      </c>
      <c r="H9" s="5">
        <f t="shared" si="2"/>
        <v>846</v>
      </c>
      <c r="I9" s="57">
        <v>0</v>
      </c>
      <c r="J9" s="56">
        <v>0</v>
      </c>
      <c r="K9" s="5">
        <f t="shared" si="3"/>
        <v>0</v>
      </c>
      <c r="L9" s="57">
        <v>560</v>
      </c>
      <c r="M9" s="56">
        <v>0</v>
      </c>
      <c r="N9" s="5">
        <f t="shared" si="4"/>
        <v>560</v>
      </c>
      <c r="O9" s="57">
        <v>4029</v>
      </c>
      <c r="P9" s="56">
        <v>-4539</v>
      </c>
      <c r="Q9" s="5">
        <f t="shared" si="5"/>
        <v>-510</v>
      </c>
      <c r="R9" s="57">
        <v>5470</v>
      </c>
      <c r="S9" s="56">
        <v>-2467</v>
      </c>
      <c r="T9" s="5">
        <f t="shared" si="6"/>
        <v>3003</v>
      </c>
      <c r="U9" s="75">
        <f t="shared" si="7"/>
        <v>11684</v>
      </c>
      <c r="V9" s="56">
        <f t="shared" si="0"/>
        <v>-7895</v>
      </c>
      <c r="W9" s="76">
        <f t="shared" si="0"/>
        <v>3789</v>
      </c>
      <c r="X9" s="57">
        <v>9172</v>
      </c>
      <c r="Y9" s="51">
        <f t="shared" si="8"/>
        <v>0.7850051352276618</v>
      </c>
    </row>
    <row r="10" spans="1:25" s="50" customFormat="1" ht="18" customHeight="1" x14ac:dyDescent="0.25">
      <c r="B10" s="62" t="s">
        <v>11</v>
      </c>
      <c r="C10" s="57">
        <v>414</v>
      </c>
      <c r="D10" s="56">
        <v>0</v>
      </c>
      <c r="E10" s="5">
        <f t="shared" si="1"/>
        <v>414</v>
      </c>
      <c r="F10" s="57">
        <v>1081</v>
      </c>
      <c r="G10" s="56">
        <v>-515</v>
      </c>
      <c r="H10" s="5">
        <f t="shared" si="2"/>
        <v>566</v>
      </c>
      <c r="I10" s="57">
        <v>0</v>
      </c>
      <c r="J10" s="56">
        <v>0</v>
      </c>
      <c r="K10" s="5">
        <f t="shared" si="3"/>
        <v>0</v>
      </c>
      <c r="L10" s="57">
        <v>1088</v>
      </c>
      <c r="M10" s="56">
        <v>0</v>
      </c>
      <c r="N10" s="5">
        <f t="shared" si="4"/>
        <v>1088</v>
      </c>
      <c r="O10" s="57">
        <v>3868</v>
      </c>
      <c r="P10" s="56">
        <v>-2466</v>
      </c>
      <c r="Q10" s="5">
        <f t="shared" si="5"/>
        <v>1402</v>
      </c>
      <c r="R10" s="57">
        <v>16253</v>
      </c>
      <c r="S10" s="56">
        <v>-646</v>
      </c>
      <c r="T10" s="5">
        <f t="shared" si="6"/>
        <v>15607</v>
      </c>
      <c r="U10" s="75">
        <f t="shared" si="7"/>
        <v>22704</v>
      </c>
      <c r="V10" s="56">
        <f t="shared" si="0"/>
        <v>-3627</v>
      </c>
      <c r="W10" s="76">
        <f t="shared" si="0"/>
        <v>19077</v>
      </c>
      <c r="X10" s="57">
        <v>6501</v>
      </c>
      <c r="Y10" s="51">
        <f t="shared" si="8"/>
        <v>0.28633720930232559</v>
      </c>
    </row>
    <row r="11" spans="1:25" s="50" customFormat="1" ht="18" customHeight="1" x14ac:dyDescent="0.25">
      <c r="B11" s="62" t="s">
        <v>12</v>
      </c>
      <c r="C11" s="57">
        <v>2045</v>
      </c>
      <c r="D11" s="56">
        <v>-542</v>
      </c>
      <c r="E11" s="5">
        <f t="shared" si="1"/>
        <v>1503</v>
      </c>
      <c r="F11" s="57">
        <v>3840</v>
      </c>
      <c r="G11" s="56">
        <v>-3662</v>
      </c>
      <c r="H11" s="5">
        <f t="shared" si="2"/>
        <v>178</v>
      </c>
      <c r="I11" s="57">
        <v>0</v>
      </c>
      <c r="J11" s="56">
        <v>-1960</v>
      </c>
      <c r="K11" s="5">
        <f t="shared" si="3"/>
        <v>-1960</v>
      </c>
      <c r="L11" s="57">
        <v>1973</v>
      </c>
      <c r="M11" s="56">
        <v>0</v>
      </c>
      <c r="N11" s="5">
        <f t="shared" si="4"/>
        <v>1973</v>
      </c>
      <c r="O11" s="57">
        <v>15605</v>
      </c>
      <c r="P11" s="56">
        <v>-101</v>
      </c>
      <c r="Q11" s="5">
        <f t="shared" si="5"/>
        <v>15504</v>
      </c>
      <c r="R11" s="57">
        <v>18706</v>
      </c>
      <c r="S11" s="56">
        <v>-9219</v>
      </c>
      <c r="T11" s="5">
        <f t="shared" si="6"/>
        <v>9487</v>
      </c>
      <c r="U11" s="75">
        <f t="shared" si="7"/>
        <v>42169</v>
      </c>
      <c r="V11" s="56">
        <f t="shared" si="0"/>
        <v>-15484</v>
      </c>
      <c r="W11" s="76">
        <f t="shared" si="0"/>
        <v>26685</v>
      </c>
      <c r="X11" s="57">
        <v>22979</v>
      </c>
      <c r="Y11" s="51">
        <f t="shared" si="8"/>
        <v>0.54492636771087766</v>
      </c>
    </row>
    <row r="12" spans="1:25" s="50" customFormat="1" ht="18" customHeight="1" x14ac:dyDescent="0.25">
      <c r="B12" s="62" t="s">
        <v>13</v>
      </c>
      <c r="C12" s="57">
        <v>0</v>
      </c>
      <c r="D12" s="56">
        <v>-231</v>
      </c>
      <c r="E12" s="5">
        <f t="shared" si="1"/>
        <v>-231</v>
      </c>
      <c r="F12" s="57">
        <v>1400</v>
      </c>
      <c r="G12" s="56">
        <v>-1050</v>
      </c>
      <c r="H12" s="5">
        <f t="shared" si="2"/>
        <v>350</v>
      </c>
      <c r="I12" s="57">
        <v>0</v>
      </c>
      <c r="J12" s="56">
        <v>-4856</v>
      </c>
      <c r="K12" s="5">
        <f t="shared" si="3"/>
        <v>-4856</v>
      </c>
      <c r="L12" s="57">
        <v>3055</v>
      </c>
      <c r="M12" s="56">
        <v>0</v>
      </c>
      <c r="N12" s="5">
        <f t="shared" si="4"/>
        <v>3055</v>
      </c>
      <c r="O12" s="57">
        <v>5721</v>
      </c>
      <c r="P12" s="56">
        <v>-310</v>
      </c>
      <c r="Q12" s="5">
        <f t="shared" si="5"/>
        <v>5411</v>
      </c>
      <c r="R12" s="57">
        <v>46250</v>
      </c>
      <c r="S12" s="56">
        <v>-3484</v>
      </c>
      <c r="T12" s="5">
        <f t="shared" si="6"/>
        <v>42766</v>
      </c>
      <c r="U12" s="75">
        <f t="shared" si="7"/>
        <v>56426</v>
      </c>
      <c r="V12" s="56">
        <f t="shared" si="0"/>
        <v>-9931</v>
      </c>
      <c r="W12" s="76">
        <f t="shared" si="0"/>
        <v>46495</v>
      </c>
      <c r="X12" s="57">
        <v>8854</v>
      </c>
      <c r="Y12" s="51">
        <f t="shared" si="8"/>
        <v>0.1569134796016021</v>
      </c>
    </row>
    <row r="13" spans="1:25" s="50" customFormat="1" ht="18" customHeight="1" x14ac:dyDescent="0.25">
      <c r="B13" s="62" t="s">
        <v>14</v>
      </c>
      <c r="C13" s="57">
        <v>577</v>
      </c>
      <c r="D13" s="56">
        <v>0</v>
      </c>
      <c r="E13" s="5">
        <f t="shared" si="1"/>
        <v>577</v>
      </c>
      <c r="F13" s="57">
        <v>1964</v>
      </c>
      <c r="G13" s="56">
        <v>-806</v>
      </c>
      <c r="H13" s="5">
        <f t="shared" si="2"/>
        <v>1158</v>
      </c>
      <c r="I13" s="57">
        <v>0</v>
      </c>
      <c r="J13" s="56">
        <v>-285</v>
      </c>
      <c r="K13" s="5">
        <f t="shared" si="3"/>
        <v>-285</v>
      </c>
      <c r="L13" s="57">
        <v>354</v>
      </c>
      <c r="M13" s="56">
        <v>0</v>
      </c>
      <c r="N13" s="5">
        <f t="shared" si="4"/>
        <v>354</v>
      </c>
      <c r="O13" s="57">
        <v>6148</v>
      </c>
      <c r="P13" s="56">
        <v>-2786</v>
      </c>
      <c r="Q13" s="5">
        <f t="shared" si="5"/>
        <v>3362</v>
      </c>
      <c r="R13" s="57">
        <v>3569</v>
      </c>
      <c r="S13" s="56">
        <v>-1041</v>
      </c>
      <c r="T13" s="5">
        <f t="shared" si="6"/>
        <v>2528</v>
      </c>
      <c r="U13" s="75">
        <f t="shared" si="7"/>
        <v>12612</v>
      </c>
      <c r="V13" s="56">
        <f t="shared" si="0"/>
        <v>-4918</v>
      </c>
      <c r="W13" s="76">
        <f t="shared" si="0"/>
        <v>7694</v>
      </c>
      <c r="X13" s="57">
        <v>9114</v>
      </c>
      <c r="Y13" s="51">
        <f t="shared" si="8"/>
        <v>0.72264509990485248</v>
      </c>
    </row>
    <row r="14" spans="1:25" s="50" customFormat="1" ht="18" customHeight="1" x14ac:dyDescent="0.25">
      <c r="B14" s="62" t="s">
        <v>15</v>
      </c>
      <c r="C14" s="122">
        <v>1008</v>
      </c>
      <c r="D14" s="123">
        <v>-277</v>
      </c>
      <c r="E14" s="5">
        <f t="shared" si="1"/>
        <v>731</v>
      </c>
      <c r="F14" s="122">
        <v>859</v>
      </c>
      <c r="G14" s="123">
        <v>-748</v>
      </c>
      <c r="H14" s="5">
        <f t="shared" si="2"/>
        <v>111</v>
      </c>
      <c r="I14" s="122">
        <v>0</v>
      </c>
      <c r="J14" s="123">
        <v>0</v>
      </c>
      <c r="K14" s="5">
        <f t="shared" si="3"/>
        <v>0</v>
      </c>
      <c r="L14" s="122">
        <v>576</v>
      </c>
      <c r="M14" s="123">
        <v>-27</v>
      </c>
      <c r="N14" s="5">
        <f t="shared" si="4"/>
        <v>549</v>
      </c>
      <c r="O14" s="122">
        <v>3277</v>
      </c>
      <c r="P14" s="123">
        <v>-546</v>
      </c>
      <c r="Q14" s="5">
        <f t="shared" si="5"/>
        <v>2731</v>
      </c>
      <c r="R14" s="122">
        <v>1636</v>
      </c>
      <c r="S14" s="123">
        <v>-2936</v>
      </c>
      <c r="T14" s="5">
        <f t="shared" si="6"/>
        <v>-1300</v>
      </c>
      <c r="U14" s="124">
        <f t="shared" si="7"/>
        <v>7356</v>
      </c>
      <c r="V14" s="123">
        <f>D14+G14+J14+M14+P14+S14</f>
        <v>-4534</v>
      </c>
      <c r="W14" s="76">
        <f t="shared" si="0"/>
        <v>2822</v>
      </c>
      <c r="X14" s="122">
        <v>4994</v>
      </c>
      <c r="Y14" s="125">
        <f t="shared" si="8"/>
        <v>0.67890157694399134</v>
      </c>
    </row>
    <row r="15" spans="1:25" s="50" customFormat="1" ht="18" customHeight="1" x14ac:dyDescent="0.25">
      <c r="B15" s="62" t="s">
        <v>16</v>
      </c>
      <c r="C15" s="122">
        <v>0</v>
      </c>
      <c r="D15" s="123">
        <v>0</v>
      </c>
      <c r="E15" s="5">
        <f t="shared" si="1"/>
        <v>0</v>
      </c>
      <c r="F15" s="122">
        <v>0</v>
      </c>
      <c r="G15" s="123">
        <v>-433</v>
      </c>
      <c r="H15" s="5">
        <f t="shared" si="2"/>
        <v>-433</v>
      </c>
      <c r="I15" s="122">
        <v>0</v>
      </c>
      <c r="J15" s="123">
        <v>0</v>
      </c>
      <c r="K15" s="5">
        <f t="shared" si="3"/>
        <v>0</v>
      </c>
      <c r="L15" s="122">
        <v>897</v>
      </c>
      <c r="M15" s="123">
        <v>-782</v>
      </c>
      <c r="N15" s="5">
        <f t="shared" si="4"/>
        <v>115</v>
      </c>
      <c r="O15" s="122">
        <v>2240</v>
      </c>
      <c r="P15" s="123">
        <v>0</v>
      </c>
      <c r="Q15" s="5">
        <f t="shared" si="5"/>
        <v>2240</v>
      </c>
      <c r="R15" s="122">
        <v>9206</v>
      </c>
      <c r="S15" s="123">
        <v>-996</v>
      </c>
      <c r="T15" s="5">
        <f t="shared" si="6"/>
        <v>8210</v>
      </c>
      <c r="U15" s="124">
        <f t="shared" si="7"/>
        <v>12343</v>
      </c>
      <c r="V15" s="123">
        <f t="shared" si="0"/>
        <v>-2211</v>
      </c>
      <c r="W15" s="76">
        <f t="shared" si="0"/>
        <v>10132</v>
      </c>
      <c r="X15" s="122">
        <v>3321</v>
      </c>
      <c r="Y15" s="125">
        <f t="shared" si="8"/>
        <v>0.26905938588673745</v>
      </c>
    </row>
    <row r="16" spans="1:25" s="50" customFormat="1" ht="18" customHeight="1" x14ac:dyDescent="0.25">
      <c r="B16" s="62" t="s">
        <v>17</v>
      </c>
      <c r="C16" s="122">
        <v>0</v>
      </c>
      <c r="D16" s="123">
        <v>-75</v>
      </c>
      <c r="E16" s="5">
        <f t="shared" si="1"/>
        <v>-75</v>
      </c>
      <c r="F16" s="122">
        <v>822</v>
      </c>
      <c r="G16" s="123">
        <v>-162</v>
      </c>
      <c r="H16" s="5">
        <f t="shared" si="2"/>
        <v>660</v>
      </c>
      <c r="I16" s="122">
        <v>63</v>
      </c>
      <c r="J16" s="123">
        <v>0</v>
      </c>
      <c r="K16" s="5">
        <f t="shared" si="3"/>
        <v>63</v>
      </c>
      <c r="L16" s="122">
        <v>1610</v>
      </c>
      <c r="M16" s="123">
        <v>-522</v>
      </c>
      <c r="N16" s="5">
        <f t="shared" si="4"/>
        <v>1088</v>
      </c>
      <c r="O16" s="122">
        <v>1262</v>
      </c>
      <c r="P16" s="123">
        <v>-2895</v>
      </c>
      <c r="Q16" s="5">
        <f t="shared" si="5"/>
        <v>-1633</v>
      </c>
      <c r="R16" s="122">
        <v>1030</v>
      </c>
      <c r="S16" s="123">
        <v>-700</v>
      </c>
      <c r="T16" s="5">
        <f t="shared" si="6"/>
        <v>330</v>
      </c>
      <c r="U16" s="124">
        <f t="shared" si="7"/>
        <v>4787</v>
      </c>
      <c r="V16" s="123">
        <f t="shared" si="0"/>
        <v>-4354</v>
      </c>
      <c r="W16" s="76">
        <f t="shared" si="0"/>
        <v>433</v>
      </c>
      <c r="X16" s="122">
        <v>4547</v>
      </c>
      <c r="Y16" s="125">
        <f t="shared" si="8"/>
        <v>0.94986421558387302</v>
      </c>
    </row>
    <row r="17" spans="1:29" s="52" customFormat="1" ht="18" customHeight="1" x14ac:dyDescent="0.25">
      <c r="B17" s="62" t="s">
        <v>18</v>
      </c>
      <c r="C17" s="122">
        <v>3237</v>
      </c>
      <c r="D17" s="123">
        <v>-497</v>
      </c>
      <c r="E17" s="5">
        <f t="shared" si="1"/>
        <v>2740</v>
      </c>
      <c r="F17" s="122">
        <v>353</v>
      </c>
      <c r="G17" s="123">
        <v>-7020.8</v>
      </c>
      <c r="H17" s="5">
        <f t="shared" si="2"/>
        <v>-6667.8</v>
      </c>
      <c r="I17" s="122">
        <v>402</v>
      </c>
      <c r="J17" s="123">
        <v>0</v>
      </c>
      <c r="K17" s="5">
        <f t="shared" si="3"/>
        <v>402</v>
      </c>
      <c r="L17" s="122">
        <v>1015</v>
      </c>
      <c r="M17" s="123">
        <v>0</v>
      </c>
      <c r="N17" s="5">
        <f t="shared" si="4"/>
        <v>1015</v>
      </c>
      <c r="O17" s="122">
        <v>3923</v>
      </c>
      <c r="P17" s="123">
        <v>-2605</v>
      </c>
      <c r="Q17" s="5">
        <f t="shared" si="5"/>
        <v>1318</v>
      </c>
      <c r="R17" s="122">
        <v>3365</v>
      </c>
      <c r="S17" s="123">
        <v>-4347</v>
      </c>
      <c r="T17" s="5">
        <f t="shared" si="6"/>
        <v>-982</v>
      </c>
      <c r="U17" s="124">
        <f t="shared" si="7"/>
        <v>12295</v>
      </c>
      <c r="V17" s="123">
        <f t="shared" si="0"/>
        <v>-14469.8</v>
      </c>
      <c r="W17" s="76">
        <f t="shared" si="0"/>
        <v>-2174.8000000000002</v>
      </c>
      <c r="X17" s="122">
        <v>7498</v>
      </c>
      <c r="Y17" s="125">
        <f t="shared" si="8"/>
        <v>0.60984139894265965</v>
      </c>
      <c r="Z17" s="50"/>
      <c r="AA17" s="50"/>
      <c r="AB17" s="50"/>
      <c r="AC17" s="50"/>
    </row>
    <row r="18" spans="1:29" s="52" customFormat="1" ht="18" customHeight="1" x14ac:dyDescent="0.25">
      <c r="B18" s="62" t="s">
        <v>19</v>
      </c>
      <c r="C18" s="122">
        <v>0</v>
      </c>
      <c r="D18" s="123">
        <v>-144</v>
      </c>
      <c r="E18" s="5">
        <f t="shared" si="1"/>
        <v>-144</v>
      </c>
      <c r="F18" s="122">
        <v>1788.5</v>
      </c>
      <c r="G18" s="123">
        <v>-1782.3</v>
      </c>
      <c r="H18" s="5">
        <f t="shared" si="2"/>
        <v>6.2000000000000455</v>
      </c>
      <c r="I18" s="122">
        <v>0</v>
      </c>
      <c r="J18" s="123">
        <v>0</v>
      </c>
      <c r="K18" s="5">
        <f t="shared" si="3"/>
        <v>0</v>
      </c>
      <c r="L18" s="122">
        <v>392</v>
      </c>
      <c r="M18" s="123">
        <v>0</v>
      </c>
      <c r="N18" s="5">
        <f t="shared" si="4"/>
        <v>392</v>
      </c>
      <c r="O18" s="122">
        <v>5855.1</v>
      </c>
      <c r="P18" s="123">
        <v>-3784</v>
      </c>
      <c r="Q18" s="5">
        <f t="shared" si="5"/>
        <v>2071.1000000000004</v>
      </c>
      <c r="R18" s="122">
        <v>12317</v>
      </c>
      <c r="S18" s="123">
        <v>-619</v>
      </c>
      <c r="T18" s="5">
        <f t="shared" si="6"/>
        <v>11698</v>
      </c>
      <c r="U18" s="124">
        <f t="shared" si="7"/>
        <v>20352.599999999999</v>
      </c>
      <c r="V18" s="123">
        <f t="shared" si="0"/>
        <v>-6329.3</v>
      </c>
      <c r="W18" s="76">
        <f t="shared" si="0"/>
        <v>14023.3</v>
      </c>
      <c r="X18" s="122">
        <v>20045.599999999999</v>
      </c>
      <c r="Y18" s="125">
        <f t="shared" si="8"/>
        <v>0.98491593211678119</v>
      </c>
      <c r="Z18" s="50"/>
      <c r="AA18" s="50"/>
      <c r="AB18" s="50"/>
      <c r="AC18" s="50"/>
    </row>
    <row r="19" spans="1:29" s="49" customFormat="1" ht="18" customHeight="1" x14ac:dyDescent="0.25">
      <c r="B19" s="62" t="s">
        <v>20</v>
      </c>
      <c r="C19" s="122">
        <v>0</v>
      </c>
      <c r="D19" s="123">
        <v>-586.79999999999995</v>
      </c>
      <c r="E19" s="5">
        <f t="shared" si="1"/>
        <v>-586.79999999999995</v>
      </c>
      <c r="F19" s="122">
        <v>540</v>
      </c>
      <c r="G19" s="123">
        <v>-1354</v>
      </c>
      <c r="H19" s="5">
        <f t="shared" si="2"/>
        <v>-814</v>
      </c>
      <c r="I19" s="122">
        <v>0</v>
      </c>
      <c r="J19" s="123">
        <v>0</v>
      </c>
      <c r="K19" s="5">
        <f t="shared" si="3"/>
        <v>0</v>
      </c>
      <c r="L19" s="122">
        <v>317</v>
      </c>
      <c r="M19" s="123">
        <v>-580</v>
      </c>
      <c r="N19" s="5">
        <f t="shared" si="4"/>
        <v>-263</v>
      </c>
      <c r="O19" s="122">
        <v>5105.3500000000004</v>
      </c>
      <c r="P19" s="123">
        <v>-1988</v>
      </c>
      <c r="Q19" s="5">
        <f t="shared" si="5"/>
        <v>3117.3500000000004</v>
      </c>
      <c r="R19" s="122">
        <v>1725</v>
      </c>
      <c r="S19" s="123">
        <v>-1498.5</v>
      </c>
      <c r="T19" s="5">
        <f t="shared" si="6"/>
        <v>226.5</v>
      </c>
      <c r="U19" s="124">
        <f t="shared" si="7"/>
        <v>7687.35</v>
      </c>
      <c r="V19" s="123">
        <f t="shared" si="0"/>
        <v>-6007.3</v>
      </c>
      <c r="W19" s="76">
        <f t="shared" si="0"/>
        <v>1680.0500000000004</v>
      </c>
      <c r="X19" s="122">
        <v>5429.35</v>
      </c>
      <c r="Y19" s="125">
        <f t="shared" si="8"/>
        <v>0.70627069146064636</v>
      </c>
      <c r="Z19" s="50"/>
      <c r="AA19" s="50"/>
      <c r="AB19" s="50"/>
      <c r="AC19" s="50"/>
    </row>
    <row r="20" spans="1:29" s="49" customFormat="1" ht="18" customHeight="1" x14ac:dyDescent="0.25">
      <c r="B20" s="62" t="s">
        <v>24</v>
      </c>
      <c r="C20" s="126">
        <v>0</v>
      </c>
      <c r="D20" s="127">
        <v>0</v>
      </c>
      <c r="E20" s="77">
        <f t="shared" si="1"/>
        <v>0</v>
      </c>
      <c r="F20" s="126">
        <v>840.36999999999989</v>
      </c>
      <c r="G20" s="127">
        <v>-954.4</v>
      </c>
      <c r="H20" s="77">
        <f t="shared" si="2"/>
        <v>-114.03000000000009</v>
      </c>
      <c r="I20" s="126">
        <v>0</v>
      </c>
      <c r="J20" s="127">
        <v>0</v>
      </c>
      <c r="K20" s="77">
        <f t="shared" si="3"/>
        <v>0</v>
      </c>
      <c r="L20" s="126">
        <v>993</v>
      </c>
      <c r="M20" s="127">
        <v>-56</v>
      </c>
      <c r="N20" s="77">
        <f t="shared" si="4"/>
        <v>937</v>
      </c>
      <c r="O20" s="126">
        <v>3552</v>
      </c>
      <c r="P20" s="127">
        <v>-1419</v>
      </c>
      <c r="Q20" s="77">
        <f t="shared" si="5"/>
        <v>2133</v>
      </c>
      <c r="R20" s="126">
        <v>956</v>
      </c>
      <c r="S20" s="127">
        <v>-1812</v>
      </c>
      <c r="T20" s="77">
        <f t="shared" si="6"/>
        <v>-856</v>
      </c>
      <c r="U20" s="128">
        <f t="shared" si="7"/>
        <v>6341.37</v>
      </c>
      <c r="V20" s="127">
        <f t="shared" si="0"/>
        <v>-4241.3999999999996</v>
      </c>
      <c r="W20" s="78">
        <f t="shared" si="0"/>
        <v>2099.9699999999998</v>
      </c>
      <c r="X20" s="126">
        <v>3079</v>
      </c>
      <c r="Y20" s="129">
        <f t="shared" si="8"/>
        <v>0.48554176778834857</v>
      </c>
      <c r="Z20" s="50"/>
      <c r="AA20" s="50"/>
      <c r="AB20" s="50"/>
      <c r="AC20" s="50"/>
    </row>
    <row r="21" spans="1:29" s="49" customFormat="1" ht="18" customHeight="1" x14ac:dyDescent="0.25">
      <c r="B21" s="62" t="s">
        <v>41</v>
      </c>
      <c r="C21" s="122">
        <v>1419.7</v>
      </c>
      <c r="D21" s="123">
        <v>-1069.5</v>
      </c>
      <c r="E21" s="77">
        <f t="shared" si="1"/>
        <v>350.20000000000005</v>
      </c>
      <c r="F21" s="122">
        <v>858.90000000000009</v>
      </c>
      <c r="G21" s="123">
        <v>-810.1</v>
      </c>
      <c r="H21" s="77">
        <f t="shared" si="2"/>
        <v>48.800000000000068</v>
      </c>
      <c r="I21" s="122">
        <v>0</v>
      </c>
      <c r="J21" s="123">
        <v>0</v>
      </c>
      <c r="K21" s="77">
        <f t="shared" si="3"/>
        <v>0</v>
      </c>
      <c r="L21" s="122">
        <v>182</v>
      </c>
      <c r="M21" s="123">
        <v>-542</v>
      </c>
      <c r="N21" s="77">
        <f t="shared" si="4"/>
        <v>-360</v>
      </c>
      <c r="O21" s="122">
        <v>5025</v>
      </c>
      <c r="P21" s="123">
        <v>-1568.3</v>
      </c>
      <c r="Q21" s="77">
        <f t="shared" si="5"/>
        <v>3456.7</v>
      </c>
      <c r="R21" s="122">
        <v>10501</v>
      </c>
      <c r="S21" s="123">
        <v>0</v>
      </c>
      <c r="T21" s="77">
        <f t="shared" si="6"/>
        <v>10501</v>
      </c>
      <c r="U21" s="128">
        <f t="shared" ref="U21:U23" si="9">C21+F21+I21+L21+O21+R21</f>
        <v>17986.599999999999</v>
      </c>
      <c r="V21" s="127">
        <f t="shared" ref="V21:V23" si="10">D21+G21+J21+M21+P21+S21</f>
        <v>-3989.8999999999996</v>
      </c>
      <c r="W21" s="78">
        <f t="shared" ref="W21:W23" si="11">E21+H21+K21+N21+Q21+T21</f>
        <v>13996.7</v>
      </c>
      <c r="X21" s="122">
        <v>16566.599999999999</v>
      </c>
      <c r="Y21" s="129">
        <f t="shared" si="8"/>
        <v>0.92105233896345051</v>
      </c>
      <c r="Z21" s="50"/>
      <c r="AA21" s="50"/>
      <c r="AB21" s="50"/>
      <c r="AC21" s="50"/>
    </row>
    <row r="22" spans="1:29" s="49" customFormat="1" ht="18" customHeight="1" x14ac:dyDescent="0.25">
      <c r="B22" s="62" t="s">
        <v>42</v>
      </c>
      <c r="C22" s="122">
        <v>1516.5</v>
      </c>
      <c r="D22" s="123">
        <v>0</v>
      </c>
      <c r="E22" s="77">
        <f t="shared" si="1"/>
        <v>1516.5</v>
      </c>
      <c r="F22" s="122">
        <v>1318.42</v>
      </c>
      <c r="G22" s="123">
        <v>-208</v>
      </c>
      <c r="H22" s="77">
        <f t="shared" si="2"/>
        <v>1110.42</v>
      </c>
      <c r="I22" s="122">
        <v>267</v>
      </c>
      <c r="J22" s="123">
        <v>0</v>
      </c>
      <c r="K22" s="77">
        <f t="shared" si="3"/>
        <v>267</v>
      </c>
      <c r="L22" s="122">
        <v>360</v>
      </c>
      <c r="M22" s="123">
        <v>-1959.7</v>
      </c>
      <c r="N22" s="77">
        <f t="shared" si="4"/>
        <v>-1599.7</v>
      </c>
      <c r="O22" s="122">
        <v>6759.5</v>
      </c>
      <c r="P22" s="123">
        <v>-2080</v>
      </c>
      <c r="Q22" s="77">
        <f t="shared" si="5"/>
        <v>4679.5</v>
      </c>
      <c r="R22" s="122">
        <v>6748.3</v>
      </c>
      <c r="S22" s="123">
        <v>-1016.6999999999999</v>
      </c>
      <c r="T22" s="77">
        <f t="shared" si="6"/>
        <v>5731.6</v>
      </c>
      <c r="U22" s="128">
        <f t="shared" si="9"/>
        <v>16969.72</v>
      </c>
      <c r="V22" s="127">
        <f t="shared" si="10"/>
        <v>-5264.4</v>
      </c>
      <c r="W22" s="78">
        <f t="shared" si="11"/>
        <v>11705.32</v>
      </c>
      <c r="X22" s="122">
        <v>16051.720000000001</v>
      </c>
      <c r="Y22" s="129">
        <f t="shared" si="8"/>
        <v>0.9459036448450534</v>
      </c>
      <c r="Z22" s="50"/>
      <c r="AA22" s="50"/>
      <c r="AB22" s="50"/>
      <c r="AC22" s="50"/>
    </row>
    <row r="23" spans="1:29" s="49" customFormat="1" ht="18" customHeight="1" thickBot="1" x14ac:dyDescent="0.3">
      <c r="B23" s="66" t="s">
        <v>43</v>
      </c>
      <c r="C23" s="126">
        <v>0</v>
      </c>
      <c r="D23" s="127">
        <v>-85.5</v>
      </c>
      <c r="E23" s="77">
        <f t="shared" si="1"/>
        <v>-85.5</v>
      </c>
      <c r="F23" s="126">
        <v>0</v>
      </c>
      <c r="G23" s="127">
        <v>-449</v>
      </c>
      <c r="H23" s="77">
        <f t="shared" si="2"/>
        <v>-449</v>
      </c>
      <c r="I23" s="126">
        <v>0</v>
      </c>
      <c r="J23" s="127">
        <v>0</v>
      </c>
      <c r="K23" s="77">
        <f t="shared" si="3"/>
        <v>0</v>
      </c>
      <c r="L23" s="126">
        <v>513.6</v>
      </c>
      <c r="M23" s="127">
        <v>-184</v>
      </c>
      <c r="N23" s="77">
        <f t="shared" si="4"/>
        <v>329.6</v>
      </c>
      <c r="O23" s="126">
        <v>243</v>
      </c>
      <c r="P23" s="127">
        <v>-57.6</v>
      </c>
      <c r="Q23" s="77">
        <f t="shared" si="5"/>
        <v>185.4</v>
      </c>
      <c r="R23" s="126">
        <v>2680</v>
      </c>
      <c r="S23" s="127">
        <v>0</v>
      </c>
      <c r="T23" s="77">
        <f t="shared" si="6"/>
        <v>2680</v>
      </c>
      <c r="U23" s="128">
        <f t="shared" si="9"/>
        <v>3436.6</v>
      </c>
      <c r="V23" s="127">
        <f t="shared" si="10"/>
        <v>-776.1</v>
      </c>
      <c r="W23" s="78">
        <f t="shared" si="11"/>
        <v>2660.5</v>
      </c>
      <c r="X23" s="126">
        <v>3059.6</v>
      </c>
      <c r="Y23" s="129">
        <f t="shared" si="8"/>
        <v>0.89029855089332477</v>
      </c>
      <c r="Z23" s="50"/>
      <c r="AA23" s="50"/>
      <c r="AB23" s="50"/>
      <c r="AC23" s="50"/>
    </row>
    <row r="24" spans="1:29" ht="18" customHeight="1" thickBot="1" x14ac:dyDescent="0.3">
      <c r="B24" s="63" t="s">
        <v>21</v>
      </c>
      <c r="C24" s="67">
        <f>SUM(C5:C23)</f>
        <v>10505.2</v>
      </c>
      <c r="D24" s="67">
        <f t="shared" ref="D24:X24" si="12">SUM(D5:D23)</f>
        <v>-3905.8</v>
      </c>
      <c r="E24" s="67">
        <f t="shared" si="12"/>
        <v>6599.4</v>
      </c>
      <c r="F24" s="67">
        <f t="shared" si="12"/>
        <v>24552.190000000002</v>
      </c>
      <c r="G24" s="67">
        <f t="shared" si="12"/>
        <v>-24056.6</v>
      </c>
      <c r="H24" s="67">
        <f t="shared" si="12"/>
        <v>495.58999999999992</v>
      </c>
      <c r="I24" s="67">
        <f t="shared" si="12"/>
        <v>732</v>
      </c>
      <c r="J24" s="67">
        <f t="shared" si="12"/>
        <v>-14573</v>
      </c>
      <c r="K24" s="67">
        <f t="shared" si="12"/>
        <v>-13841</v>
      </c>
      <c r="L24" s="67">
        <f t="shared" si="12"/>
        <v>22283.599999999999</v>
      </c>
      <c r="M24" s="67">
        <f t="shared" si="12"/>
        <v>-4652.7</v>
      </c>
      <c r="N24" s="67">
        <f t="shared" si="12"/>
        <v>17630.899999999998</v>
      </c>
      <c r="O24" s="67">
        <f t="shared" si="12"/>
        <v>127842.95000000001</v>
      </c>
      <c r="P24" s="67">
        <f t="shared" si="12"/>
        <v>-37780.9</v>
      </c>
      <c r="Q24" s="67">
        <f t="shared" si="12"/>
        <v>90062.05</v>
      </c>
      <c r="R24" s="67">
        <f t="shared" si="12"/>
        <v>186118.3</v>
      </c>
      <c r="S24" s="67">
        <f t="shared" si="12"/>
        <v>-44179.199999999997</v>
      </c>
      <c r="T24" s="67">
        <f t="shared" si="12"/>
        <v>141939.1</v>
      </c>
      <c r="U24" s="67">
        <f t="shared" si="12"/>
        <v>372034.23999999987</v>
      </c>
      <c r="V24" s="67">
        <f t="shared" si="12"/>
        <v>-129148.2</v>
      </c>
      <c r="W24" s="67">
        <f t="shared" si="12"/>
        <v>242886.04</v>
      </c>
      <c r="X24" s="67">
        <f t="shared" si="12"/>
        <v>201102.87000000002</v>
      </c>
      <c r="Y24" s="68">
        <f>X24/U24</f>
        <v>0.54054935911275293</v>
      </c>
      <c r="Z24" s="50"/>
      <c r="AA24" s="50"/>
      <c r="AB24" s="50"/>
      <c r="AC24" s="50"/>
    </row>
    <row r="25" spans="1:29" s="43" customFormat="1" ht="18" customHeight="1" x14ac:dyDescent="0.25">
      <c r="B25" s="47"/>
      <c r="C25" s="47"/>
      <c r="D25" s="47"/>
      <c r="E25" s="47"/>
      <c r="F25" s="47"/>
      <c r="G25" s="47"/>
      <c r="H25" s="44"/>
      <c r="I25" s="44"/>
      <c r="J25" s="45"/>
      <c r="K25" s="45"/>
    </row>
    <row r="26" spans="1:29" ht="18" customHeight="1" thickBot="1" x14ac:dyDescent="0.3"/>
    <row r="27" spans="1:29" s="49" customFormat="1" ht="18" customHeight="1" thickBot="1" x14ac:dyDescent="0.3">
      <c r="B27" s="92" t="s">
        <v>45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15"/>
      <c r="Y27" s="16"/>
    </row>
    <row r="28" spans="1:29" s="49" customFormat="1" ht="18" customHeight="1" x14ac:dyDescent="0.25">
      <c r="B28" s="95"/>
      <c r="C28" s="89" t="s">
        <v>25</v>
      </c>
      <c r="D28" s="90"/>
      <c r="E28" s="91"/>
      <c r="F28" s="89" t="s">
        <v>0</v>
      </c>
      <c r="G28" s="90"/>
      <c r="H28" s="91"/>
      <c r="I28" s="89" t="s">
        <v>3</v>
      </c>
      <c r="J28" s="90"/>
      <c r="K28" s="91"/>
      <c r="L28" s="89" t="s">
        <v>4</v>
      </c>
      <c r="M28" s="90"/>
      <c r="N28" s="91"/>
      <c r="O28" s="89" t="s">
        <v>5</v>
      </c>
      <c r="P28" s="90"/>
      <c r="Q28" s="91"/>
      <c r="R28" s="89" t="s">
        <v>23</v>
      </c>
      <c r="S28" s="90"/>
      <c r="T28" s="91"/>
      <c r="U28" s="89" t="s">
        <v>26</v>
      </c>
      <c r="V28" s="90"/>
      <c r="W28" s="91"/>
      <c r="X28" s="102"/>
      <c r="Y28" s="102"/>
    </row>
    <row r="29" spans="1:29" s="49" customFormat="1" ht="18" customHeight="1" x14ac:dyDescent="0.25">
      <c r="A29" s="50"/>
      <c r="B29" s="96"/>
      <c r="C29" s="7" t="s">
        <v>27</v>
      </c>
      <c r="D29" s="1" t="s">
        <v>28</v>
      </c>
      <c r="E29" s="8" t="s">
        <v>29</v>
      </c>
      <c r="F29" s="7" t="s">
        <v>27</v>
      </c>
      <c r="G29" s="1" t="s">
        <v>28</v>
      </c>
      <c r="H29" s="8" t="s">
        <v>29</v>
      </c>
      <c r="I29" s="7" t="s">
        <v>27</v>
      </c>
      <c r="J29" s="1" t="s">
        <v>28</v>
      </c>
      <c r="K29" s="8" t="s">
        <v>29</v>
      </c>
      <c r="L29" s="7" t="s">
        <v>27</v>
      </c>
      <c r="M29" s="1" t="s">
        <v>28</v>
      </c>
      <c r="N29" s="8" t="s">
        <v>29</v>
      </c>
      <c r="O29" s="7" t="s">
        <v>27</v>
      </c>
      <c r="P29" s="1" t="s">
        <v>28</v>
      </c>
      <c r="Q29" s="8" t="s">
        <v>29</v>
      </c>
      <c r="R29" s="7" t="s">
        <v>27</v>
      </c>
      <c r="S29" s="1" t="s">
        <v>28</v>
      </c>
      <c r="T29" s="8" t="s">
        <v>29</v>
      </c>
      <c r="U29" s="7" t="s">
        <v>27</v>
      </c>
      <c r="V29" s="1" t="s">
        <v>28</v>
      </c>
      <c r="W29" s="8" t="s">
        <v>29</v>
      </c>
      <c r="X29" s="16"/>
      <c r="Y29" s="16"/>
    </row>
    <row r="30" spans="1:29" s="49" customFormat="1" ht="18" customHeight="1" x14ac:dyDescent="0.25">
      <c r="A30" s="50"/>
      <c r="B30" s="46" t="s">
        <v>6</v>
      </c>
      <c r="C30" s="57">
        <v>0</v>
      </c>
      <c r="D30" s="56">
        <v>0</v>
      </c>
      <c r="E30" s="5">
        <f>C30+D30</f>
        <v>0</v>
      </c>
      <c r="F30" s="57">
        <v>0.10057006</v>
      </c>
      <c r="G30" s="56">
        <v>-1.4476290999999999</v>
      </c>
      <c r="H30" s="5">
        <f>F30+G30</f>
        <v>-1.34705904</v>
      </c>
      <c r="I30" s="57">
        <v>0</v>
      </c>
      <c r="J30" s="56">
        <v>0</v>
      </c>
      <c r="K30" s="5">
        <f>I30+J30</f>
        <v>0</v>
      </c>
      <c r="L30" s="57">
        <v>0.84936</v>
      </c>
      <c r="M30" s="56">
        <v>-0.19440000000000002</v>
      </c>
      <c r="N30" s="5">
        <f>L30+M30</f>
        <v>0.65495999999999999</v>
      </c>
      <c r="O30" s="57">
        <v>4.5167637563025202</v>
      </c>
      <c r="P30" s="56">
        <v>-1.2814811999999998</v>
      </c>
      <c r="Q30" s="5">
        <f>O30+P30</f>
        <v>3.2352825563025203</v>
      </c>
      <c r="R30" s="57">
        <v>1.3930521999999999</v>
      </c>
      <c r="S30" s="56">
        <v>-0.85202200000000006</v>
      </c>
      <c r="T30" s="5">
        <f>R30+S30</f>
        <v>0.54103019999999979</v>
      </c>
      <c r="U30" s="4">
        <f>C30+F30+I30+L30+O30+R30</f>
        <v>6.8597460163025197</v>
      </c>
      <c r="V30" s="2">
        <f t="shared" ref="V30:V45" si="13">D30+G30+J30+M30+P30+S30</f>
        <v>-3.7755322999999992</v>
      </c>
      <c r="W30" s="5">
        <f t="shared" ref="W30:W48" si="14">E30+H30+K30+N30+Q30+T30</f>
        <v>3.0842137163025201</v>
      </c>
      <c r="X30" s="53"/>
      <c r="Y30" s="53"/>
    </row>
    <row r="31" spans="1:29" s="49" customFormat="1" ht="18" customHeight="1" x14ac:dyDescent="0.25">
      <c r="A31" s="3"/>
      <c r="B31" s="46" t="s">
        <v>7</v>
      </c>
      <c r="C31" s="57">
        <v>0</v>
      </c>
      <c r="D31" s="56">
        <v>0</v>
      </c>
      <c r="E31" s="5">
        <f t="shared" ref="E31:E48" si="15">C31+D31</f>
        <v>0</v>
      </c>
      <c r="F31" s="57">
        <v>1.8667101339829473</v>
      </c>
      <c r="G31" s="56">
        <v>-7.3175699999999996E-2</v>
      </c>
      <c r="H31" s="5">
        <f t="shared" ref="H31:H48" si="16">F31+G31</f>
        <v>1.7935344339829473</v>
      </c>
      <c r="I31" s="57">
        <v>0</v>
      </c>
      <c r="J31" s="56">
        <v>0</v>
      </c>
      <c r="K31" s="5">
        <f t="shared" ref="K31:K48" si="17">I31+J31</f>
        <v>0</v>
      </c>
      <c r="L31" s="57">
        <v>1.8298940000000001</v>
      </c>
      <c r="M31" s="56">
        <v>-0.15963854</v>
      </c>
      <c r="N31" s="5">
        <f t="shared" ref="N31:N48" si="18">L31+M31</f>
        <v>1.6702554600000001</v>
      </c>
      <c r="O31" s="57">
        <v>1.7087929999999998</v>
      </c>
      <c r="P31" s="56">
        <v>-2.8108576000000003</v>
      </c>
      <c r="Q31" s="5">
        <f t="shared" ref="Q31:Q48" si="19">O31+P31</f>
        <v>-1.1020646000000005</v>
      </c>
      <c r="R31" s="57">
        <v>2.3250782999999999</v>
      </c>
      <c r="S31" s="56">
        <v>-1.8566909999999999</v>
      </c>
      <c r="T31" s="5">
        <f t="shared" ref="T31:T48" si="20">R31+S31</f>
        <v>0.46838730000000006</v>
      </c>
      <c r="U31" s="4">
        <f t="shared" ref="U31:U44" si="21">C31+F31+I31+L31+O31+R31</f>
        <v>7.7304754339829476</v>
      </c>
      <c r="V31" s="2">
        <f t="shared" si="13"/>
        <v>-4.9003628400000006</v>
      </c>
      <c r="W31" s="5">
        <f t="shared" si="14"/>
        <v>2.830112593982947</v>
      </c>
      <c r="X31" s="53"/>
      <c r="Y31" s="53"/>
    </row>
    <row r="32" spans="1:29" s="49" customFormat="1" ht="18" customHeight="1" x14ac:dyDescent="0.25">
      <c r="A32" s="50"/>
      <c r="B32" s="46" t="s">
        <v>8</v>
      </c>
      <c r="C32" s="57">
        <v>0</v>
      </c>
      <c r="D32" s="56">
        <v>0</v>
      </c>
      <c r="E32" s="5">
        <f t="shared" si="15"/>
        <v>0</v>
      </c>
      <c r="F32" s="57">
        <v>1.0256258999999999</v>
      </c>
      <c r="G32" s="56">
        <v>-0.14383889999999999</v>
      </c>
      <c r="H32" s="5">
        <f t="shared" si="16"/>
        <v>0.88178699999999988</v>
      </c>
      <c r="I32" s="57">
        <v>0</v>
      </c>
      <c r="J32" s="56">
        <v>0</v>
      </c>
      <c r="K32" s="5">
        <f t="shared" si="17"/>
        <v>0</v>
      </c>
      <c r="L32" s="57">
        <v>0.65950500000000001</v>
      </c>
      <c r="M32" s="56">
        <v>-0.98282749999999985</v>
      </c>
      <c r="N32" s="5">
        <f t="shared" si="18"/>
        <v>-0.32332249999999985</v>
      </c>
      <c r="O32" s="57">
        <v>9.3324597373047844</v>
      </c>
      <c r="P32" s="56">
        <v>-1.0372729999999999</v>
      </c>
      <c r="Q32" s="5">
        <f t="shared" si="19"/>
        <v>8.2951867373047854</v>
      </c>
      <c r="R32" s="57">
        <v>1.8316298700000002</v>
      </c>
      <c r="S32" s="56">
        <v>-4.3542352000000006</v>
      </c>
      <c r="T32" s="5">
        <f t="shared" si="20"/>
        <v>-2.5226053300000002</v>
      </c>
      <c r="U32" s="4">
        <f t="shared" si="21"/>
        <v>12.849220507304786</v>
      </c>
      <c r="V32" s="2">
        <f t="shared" si="13"/>
        <v>-6.5181746</v>
      </c>
      <c r="W32" s="5">
        <f t="shared" si="14"/>
        <v>6.3310459073047847</v>
      </c>
      <c r="X32" s="53"/>
      <c r="Y32" s="53"/>
    </row>
    <row r="33" spans="1:27" s="49" customFormat="1" ht="18" customHeight="1" x14ac:dyDescent="0.25">
      <c r="A33" s="50"/>
      <c r="B33" s="46" t="s">
        <v>9</v>
      </c>
      <c r="C33" s="57">
        <v>0</v>
      </c>
      <c r="D33" s="56">
        <v>0</v>
      </c>
      <c r="E33" s="5">
        <f t="shared" si="15"/>
        <v>0</v>
      </c>
      <c r="F33" s="57">
        <v>5.0436599999999998E-2</v>
      </c>
      <c r="G33" s="56">
        <v>-0.23862929999999999</v>
      </c>
      <c r="H33" s="5">
        <f t="shared" si="16"/>
        <v>-0.18819269999999999</v>
      </c>
      <c r="I33" s="57">
        <v>0</v>
      </c>
      <c r="J33" s="56">
        <v>0</v>
      </c>
      <c r="K33" s="5">
        <f t="shared" si="17"/>
        <v>0</v>
      </c>
      <c r="L33" s="57">
        <v>1.3335569999999999</v>
      </c>
      <c r="M33" s="56">
        <v>-0.87592400000000004</v>
      </c>
      <c r="N33" s="5">
        <f t="shared" si="18"/>
        <v>0.45763299999999985</v>
      </c>
      <c r="O33" s="57">
        <v>0.51945399999999997</v>
      </c>
      <c r="P33" s="56">
        <v>-3.6898543000000004</v>
      </c>
      <c r="Q33" s="5">
        <f t="shared" si="19"/>
        <v>-3.1704003000000003</v>
      </c>
      <c r="R33" s="57">
        <v>8.056293329999999</v>
      </c>
      <c r="S33" s="56">
        <v>-1.0727302999999999</v>
      </c>
      <c r="T33" s="5">
        <f t="shared" si="20"/>
        <v>6.9835630299999991</v>
      </c>
      <c r="U33" s="4">
        <f t="shared" si="21"/>
        <v>9.9597409299999988</v>
      </c>
      <c r="V33" s="2">
        <f t="shared" si="13"/>
        <v>-5.8771379000000001</v>
      </c>
      <c r="W33" s="5">
        <f t="shared" si="14"/>
        <v>4.0826030299999987</v>
      </c>
      <c r="X33" s="53"/>
      <c r="Y33" s="53"/>
    </row>
    <row r="34" spans="1:27" s="49" customFormat="1" ht="18" customHeight="1" x14ac:dyDescent="0.25">
      <c r="B34" s="46" t="s">
        <v>10</v>
      </c>
      <c r="C34" s="57">
        <v>6.981088948787062E-2</v>
      </c>
      <c r="D34" s="56">
        <v>-0.14455199999999999</v>
      </c>
      <c r="E34" s="5">
        <f t="shared" si="15"/>
        <v>-7.4741110512129366E-2</v>
      </c>
      <c r="F34" s="57">
        <v>1.1187863900000001</v>
      </c>
      <c r="G34" s="56">
        <v>-4.3945749999999999E-2</v>
      </c>
      <c r="H34" s="5">
        <f t="shared" si="16"/>
        <v>1.0748406400000001</v>
      </c>
      <c r="I34" s="57">
        <v>0</v>
      </c>
      <c r="J34" s="56">
        <v>0</v>
      </c>
      <c r="K34" s="5">
        <f t="shared" si="17"/>
        <v>0</v>
      </c>
      <c r="L34" s="57">
        <v>0.56469799999999992</v>
      </c>
      <c r="M34" s="56">
        <v>-0.54336279999999992</v>
      </c>
      <c r="N34" s="5">
        <f t="shared" si="18"/>
        <v>2.1335199999999999E-2</v>
      </c>
      <c r="O34" s="57">
        <v>9.4111100000000003E-3</v>
      </c>
      <c r="P34" s="56">
        <v>-1.6904756000000001</v>
      </c>
      <c r="Q34" s="5">
        <f t="shared" si="19"/>
        <v>-1.68106449</v>
      </c>
      <c r="R34" s="57">
        <v>1.9955132999999998</v>
      </c>
      <c r="S34" s="56">
        <v>-0.69542029999999999</v>
      </c>
      <c r="T34" s="5">
        <f t="shared" si="20"/>
        <v>1.3000929999999999</v>
      </c>
      <c r="U34" s="4">
        <f t="shared" si="21"/>
        <v>3.7582196894878708</v>
      </c>
      <c r="V34" s="2">
        <f t="shared" si="13"/>
        <v>-3.1177564499999999</v>
      </c>
      <c r="W34" s="5">
        <f t="shared" si="14"/>
        <v>0.64046323948787065</v>
      </c>
      <c r="X34" s="53"/>
      <c r="Y34" s="53"/>
    </row>
    <row r="35" spans="1:27" s="50" customFormat="1" ht="18" customHeight="1" x14ac:dyDescent="0.25">
      <c r="B35" s="62" t="s">
        <v>11</v>
      </c>
      <c r="C35" s="57">
        <v>0.15</v>
      </c>
      <c r="D35" s="56">
        <v>0</v>
      </c>
      <c r="E35" s="5">
        <f t="shared" si="15"/>
        <v>0.15</v>
      </c>
      <c r="F35" s="57">
        <v>1.5398307</v>
      </c>
      <c r="G35" s="56">
        <v>-0.16257279999999999</v>
      </c>
      <c r="H35" s="5">
        <f t="shared" si="16"/>
        <v>1.3772579</v>
      </c>
      <c r="I35" s="57">
        <v>0</v>
      </c>
      <c r="J35" s="56">
        <v>0</v>
      </c>
      <c r="K35" s="5">
        <f t="shared" si="17"/>
        <v>0</v>
      </c>
      <c r="L35" s="57">
        <v>0.40249569999999996</v>
      </c>
      <c r="M35" s="56">
        <v>-0.47074715</v>
      </c>
      <c r="N35" s="5">
        <f t="shared" si="18"/>
        <v>-6.8251450000000047E-2</v>
      </c>
      <c r="O35" s="57">
        <v>2.6717089999999999</v>
      </c>
      <c r="P35" s="56">
        <v>-1.0591723</v>
      </c>
      <c r="Q35" s="5">
        <f t="shared" si="19"/>
        <v>1.6125366999999999</v>
      </c>
      <c r="R35" s="57">
        <v>7.7080201000000006</v>
      </c>
      <c r="S35" s="56">
        <v>-1.5372975999999998</v>
      </c>
      <c r="T35" s="5">
        <f t="shared" si="20"/>
        <v>6.170722500000001</v>
      </c>
      <c r="U35" s="4">
        <f t="shared" si="21"/>
        <v>12.4720555</v>
      </c>
      <c r="V35" s="2">
        <f t="shared" si="13"/>
        <v>-3.2297898499999995</v>
      </c>
      <c r="W35" s="5">
        <f t="shared" si="14"/>
        <v>9.2422656500000002</v>
      </c>
      <c r="X35" s="53"/>
      <c r="Y35" s="53"/>
    </row>
    <row r="36" spans="1:27" s="50" customFormat="1" ht="18" customHeight="1" x14ac:dyDescent="0.25">
      <c r="B36" s="62" t="s">
        <v>12</v>
      </c>
      <c r="C36" s="57">
        <v>0.38190000000000002</v>
      </c>
      <c r="D36" s="56">
        <v>-0.215168</v>
      </c>
      <c r="E36" s="5">
        <f t="shared" si="15"/>
        <v>0.16673200000000002</v>
      </c>
      <c r="F36" s="57">
        <v>4.5304645660170522</v>
      </c>
      <c r="G36" s="56">
        <v>-2.2446218999999998</v>
      </c>
      <c r="H36" s="5">
        <f t="shared" si="16"/>
        <v>2.2858426660170523</v>
      </c>
      <c r="I36" s="57">
        <v>0</v>
      </c>
      <c r="J36" s="56">
        <v>0</v>
      </c>
      <c r="K36" s="5">
        <f t="shared" si="17"/>
        <v>0</v>
      </c>
      <c r="L36" s="57">
        <v>1.1467144999999999</v>
      </c>
      <c r="M36" s="56">
        <v>-1.7335908999999998</v>
      </c>
      <c r="N36" s="5">
        <f t="shared" si="18"/>
        <v>-0.58687639999999996</v>
      </c>
      <c r="O36" s="57">
        <v>2.3922755699999998</v>
      </c>
      <c r="P36" s="56">
        <v>-7.1524400000000002E-2</v>
      </c>
      <c r="Q36" s="5">
        <f t="shared" si="19"/>
        <v>2.3207511699999999</v>
      </c>
      <c r="R36" s="57">
        <v>10.2493201</v>
      </c>
      <c r="S36" s="56">
        <v>-3.2611810000000001</v>
      </c>
      <c r="T36" s="5">
        <f t="shared" si="20"/>
        <v>6.9881390999999997</v>
      </c>
      <c r="U36" s="4">
        <f t="shared" si="21"/>
        <v>18.700674736017049</v>
      </c>
      <c r="V36" s="2">
        <f t="shared" si="13"/>
        <v>-7.5260861999999999</v>
      </c>
      <c r="W36" s="5">
        <f t="shared" si="14"/>
        <v>11.174588536017051</v>
      </c>
      <c r="X36" s="53"/>
      <c r="Y36" s="53"/>
    </row>
    <row r="37" spans="1:27" s="50" customFormat="1" ht="18" customHeight="1" x14ac:dyDescent="0.25">
      <c r="B37" s="62" t="s">
        <v>13</v>
      </c>
      <c r="C37" s="57">
        <v>0</v>
      </c>
      <c r="D37" s="56">
        <v>-0.16435</v>
      </c>
      <c r="E37" s="5">
        <f t="shared" si="15"/>
        <v>-0.16435</v>
      </c>
      <c r="F37" s="57">
        <v>0.85823379</v>
      </c>
      <c r="G37" s="56">
        <v>-0.60696963999999998</v>
      </c>
      <c r="H37" s="5">
        <f t="shared" si="16"/>
        <v>0.25126415000000002</v>
      </c>
      <c r="I37" s="57">
        <v>0</v>
      </c>
      <c r="J37" s="56">
        <v>0</v>
      </c>
      <c r="K37" s="5">
        <f t="shared" si="17"/>
        <v>0</v>
      </c>
      <c r="L37" s="57">
        <v>2.0367062000000002</v>
      </c>
      <c r="M37" s="56">
        <v>-0.26619029999999999</v>
      </c>
      <c r="N37" s="5">
        <f t="shared" si="18"/>
        <v>1.7705159000000004</v>
      </c>
      <c r="O37" s="57">
        <v>1.7817820561622792</v>
      </c>
      <c r="P37" s="56">
        <v>-0.20249220000000001</v>
      </c>
      <c r="Q37" s="5">
        <f t="shared" si="19"/>
        <v>1.5792898561622792</v>
      </c>
      <c r="R37" s="57">
        <v>8.1975918857142851</v>
      </c>
      <c r="S37" s="56">
        <v>-2.0483816999999997</v>
      </c>
      <c r="T37" s="5">
        <f t="shared" si="20"/>
        <v>6.1492101857142849</v>
      </c>
      <c r="U37" s="4">
        <f t="shared" si="21"/>
        <v>12.874313931876564</v>
      </c>
      <c r="V37" s="2">
        <f t="shared" si="13"/>
        <v>-3.2883838399999998</v>
      </c>
      <c r="W37" s="5">
        <f t="shared" si="14"/>
        <v>9.5859300918765644</v>
      </c>
      <c r="X37" s="53"/>
      <c r="Y37" s="53"/>
    </row>
    <row r="38" spans="1:27" s="50" customFormat="1" ht="18" customHeight="1" x14ac:dyDescent="0.25">
      <c r="B38" s="62" t="s">
        <v>14</v>
      </c>
      <c r="C38" s="57">
        <v>0.1624317854870109</v>
      </c>
      <c r="D38" s="56">
        <v>0</v>
      </c>
      <c r="E38" s="5">
        <f t="shared" si="15"/>
        <v>0.1624317854870109</v>
      </c>
      <c r="F38" s="57">
        <v>1.2965351231600002</v>
      </c>
      <c r="G38" s="56">
        <v>-0.18062229220000001</v>
      </c>
      <c r="H38" s="5">
        <f t="shared" si="16"/>
        <v>1.1159128309600002</v>
      </c>
      <c r="I38" s="57">
        <v>0</v>
      </c>
      <c r="J38" s="56">
        <v>0</v>
      </c>
      <c r="K38" s="5">
        <f t="shared" si="17"/>
        <v>0</v>
      </c>
      <c r="L38" s="57">
        <v>0.33778145320000003</v>
      </c>
      <c r="M38" s="56">
        <v>-0.8436380280000001</v>
      </c>
      <c r="N38" s="5">
        <f t="shared" si="18"/>
        <v>-0.50585657480000012</v>
      </c>
      <c r="O38" s="57">
        <v>3.0335630567748821</v>
      </c>
      <c r="P38" s="56">
        <v>-1.058545555</v>
      </c>
      <c r="Q38" s="5">
        <f t="shared" si="19"/>
        <v>1.9750175017748821</v>
      </c>
      <c r="R38" s="57">
        <v>1.4695147563448814</v>
      </c>
      <c r="S38" s="56">
        <v>-0.54471157866666664</v>
      </c>
      <c r="T38" s="5">
        <f t="shared" si="20"/>
        <v>0.92480317767821474</v>
      </c>
      <c r="U38" s="4">
        <f t="shared" si="21"/>
        <v>6.2998261749667748</v>
      </c>
      <c r="V38" s="2">
        <f t="shared" si="13"/>
        <v>-2.6275174538666666</v>
      </c>
      <c r="W38" s="5">
        <f t="shared" si="14"/>
        <v>3.6723087211001078</v>
      </c>
      <c r="X38" s="53"/>
      <c r="Y38" s="53"/>
    </row>
    <row r="39" spans="1:27" s="50" customFormat="1" ht="18" customHeight="1" x14ac:dyDescent="0.25">
      <c r="B39" s="62" t="s">
        <v>15</v>
      </c>
      <c r="C39" s="122">
        <v>0.70773059000000005</v>
      </c>
      <c r="D39" s="123">
        <v>-0.305809</v>
      </c>
      <c r="E39" s="5">
        <f t="shared" si="15"/>
        <v>0.40192159000000005</v>
      </c>
      <c r="F39" s="122">
        <v>0.10803732000000001</v>
      </c>
      <c r="G39" s="123">
        <v>-0.8580141</v>
      </c>
      <c r="H39" s="5">
        <f t="shared" si="16"/>
        <v>-0.74997678000000001</v>
      </c>
      <c r="I39" s="122">
        <v>0</v>
      </c>
      <c r="J39" s="123">
        <v>0</v>
      </c>
      <c r="K39" s="5">
        <f t="shared" si="17"/>
        <v>0</v>
      </c>
      <c r="L39" s="122">
        <v>1.284</v>
      </c>
      <c r="M39" s="123">
        <v>-9.0899999999999995E-2</v>
      </c>
      <c r="N39" s="5">
        <f t="shared" si="18"/>
        <v>1.1931</v>
      </c>
      <c r="O39" s="122">
        <v>1.6145256399999999</v>
      </c>
      <c r="P39" s="123">
        <v>-0.24642632</v>
      </c>
      <c r="Q39" s="5">
        <f t="shared" si="19"/>
        <v>1.3680993199999998</v>
      </c>
      <c r="R39" s="122">
        <v>1.1648365999999999</v>
      </c>
      <c r="S39" s="123">
        <v>-2.1322167599999999</v>
      </c>
      <c r="T39" s="5">
        <f t="shared" si="20"/>
        <v>-0.96738016000000004</v>
      </c>
      <c r="U39" s="4">
        <f t="shared" si="21"/>
        <v>4.8791301499999999</v>
      </c>
      <c r="V39" s="2">
        <f t="shared" si="13"/>
        <v>-3.6333661800000003</v>
      </c>
      <c r="W39" s="5">
        <f t="shared" si="14"/>
        <v>1.2457639699999998</v>
      </c>
      <c r="X39" s="53"/>
      <c r="Y39" s="53"/>
    </row>
    <row r="40" spans="1:27" s="50" customFormat="1" ht="18" customHeight="1" x14ac:dyDescent="0.25">
      <c r="B40" s="62" t="s">
        <v>16</v>
      </c>
      <c r="C40" s="122">
        <v>0</v>
      </c>
      <c r="D40" s="123">
        <v>0</v>
      </c>
      <c r="E40" s="5">
        <f t="shared" si="15"/>
        <v>0</v>
      </c>
      <c r="F40" s="122">
        <v>0</v>
      </c>
      <c r="G40" s="123">
        <v>-0.14149131000000001</v>
      </c>
      <c r="H40" s="5">
        <f t="shared" si="16"/>
        <v>-0.14149131000000001</v>
      </c>
      <c r="I40" s="122">
        <v>0</v>
      </c>
      <c r="J40" s="123">
        <v>0</v>
      </c>
      <c r="K40" s="5">
        <f t="shared" si="17"/>
        <v>0</v>
      </c>
      <c r="L40" s="122">
        <v>0.29752251999999996</v>
      </c>
      <c r="M40" s="123">
        <v>-0.52491783999999997</v>
      </c>
      <c r="N40" s="5">
        <f t="shared" si="18"/>
        <v>-0.22739532000000001</v>
      </c>
      <c r="O40" s="122">
        <v>2.1234935200000002</v>
      </c>
      <c r="P40" s="123">
        <v>0</v>
      </c>
      <c r="Q40" s="5">
        <f t="shared" si="19"/>
        <v>2.1234935200000002</v>
      </c>
      <c r="R40" s="122">
        <v>0.29711070000000001</v>
      </c>
      <c r="S40" s="123">
        <v>-1.6705734800000001</v>
      </c>
      <c r="T40" s="5">
        <f t="shared" si="20"/>
        <v>-1.3734627800000001</v>
      </c>
      <c r="U40" s="4">
        <f t="shared" si="21"/>
        <v>2.7181267400000002</v>
      </c>
      <c r="V40" s="2">
        <f t="shared" si="13"/>
        <v>-2.3369826300000001</v>
      </c>
      <c r="W40" s="5">
        <f t="shared" si="14"/>
        <v>0.38114411000000015</v>
      </c>
      <c r="X40" s="53"/>
      <c r="Y40" s="53"/>
    </row>
    <row r="41" spans="1:27" s="50" customFormat="1" ht="18" customHeight="1" x14ac:dyDescent="0.25">
      <c r="B41" s="62" t="s">
        <v>17</v>
      </c>
      <c r="C41" s="122">
        <v>0</v>
      </c>
      <c r="D41" s="123">
        <v>3.7959000000000001E-3</v>
      </c>
      <c r="E41" s="5">
        <f t="shared" si="15"/>
        <v>3.7959000000000001E-3</v>
      </c>
      <c r="F41" s="122">
        <v>0.93508528000000002</v>
      </c>
      <c r="G41" s="123">
        <v>-3.0147469999999999E-2</v>
      </c>
      <c r="H41" s="5">
        <f t="shared" si="16"/>
        <v>0.90493781000000006</v>
      </c>
      <c r="I41" s="122">
        <v>0</v>
      </c>
      <c r="J41" s="123">
        <v>0</v>
      </c>
      <c r="K41" s="5">
        <f t="shared" si="17"/>
        <v>0</v>
      </c>
      <c r="L41" s="122">
        <v>0.65500500000000006</v>
      </c>
      <c r="M41" s="123">
        <v>-0.21249999999999999</v>
      </c>
      <c r="N41" s="5">
        <f t="shared" si="18"/>
        <v>0.44250500000000004</v>
      </c>
      <c r="O41" s="122">
        <v>0.41264800000000001</v>
      </c>
      <c r="P41" s="123">
        <v>-0.35449791000000003</v>
      </c>
      <c r="Q41" s="5">
        <f t="shared" si="19"/>
        <v>5.8150089999999988E-2</v>
      </c>
      <c r="R41" s="122">
        <v>0.460005</v>
      </c>
      <c r="S41" s="123">
        <v>-1.45432512</v>
      </c>
      <c r="T41" s="5">
        <f t="shared" si="20"/>
        <v>-0.99432012000000003</v>
      </c>
      <c r="U41" s="4">
        <f t="shared" si="21"/>
        <v>2.4627432799999998</v>
      </c>
      <c r="V41" s="2">
        <f t="shared" si="13"/>
        <v>-2.0476746000000001</v>
      </c>
      <c r="W41" s="5">
        <f t="shared" si="14"/>
        <v>0.41506868000000008</v>
      </c>
      <c r="X41" s="53"/>
      <c r="Y41" s="53"/>
    </row>
    <row r="42" spans="1:27" s="52" customFormat="1" ht="18" customHeight="1" x14ac:dyDescent="0.25">
      <c r="B42" s="62" t="s">
        <v>18</v>
      </c>
      <c r="C42" s="122">
        <v>0.3225729</v>
      </c>
      <c r="D42" s="123">
        <v>-4.9700000000000001E-2</v>
      </c>
      <c r="E42" s="5">
        <f t="shared" si="15"/>
        <v>0.27287289999999997</v>
      </c>
      <c r="F42" s="122">
        <v>2.0496283900000001</v>
      </c>
      <c r="G42" s="123">
        <v>-1.8231283899999999</v>
      </c>
      <c r="H42" s="5">
        <f t="shared" si="16"/>
        <v>0.22650000000000015</v>
      </c>
      <c r="I42" s="122">
        <v>0.17860000000000001</v>
      </c>
      <c r="J42" s="123">
        <v>0</v>
      </c>
      <c r="K42" s="5">
        <f t="shared" si="17"/>
        <v>0.17860000000000001</v>
      </c>
      <c r="L42" s="122">
        <v>0.59291342999999996</v>
      </c>
      <c r="M42" s="123">
        <v>0</v>
      </c>
      <c r="N42" s="5">
        <f t="shared" si="18"/>
        <v>0.59291342999999996</v>
      </c>
      <c r="O42" s="122">
        <v>8.1115000000000013</v>
      </c>
      <c r="P42" s="123">
        <v>-9.0727778800000003</v>
      </c>
      <c r="Q42" s="5">
        <f t="shared" si="19"/>
        <v>-0.96127787999999903</v>
      </c>
      <c r="R42" s="122">
        <v>4.6458000000000004</v>
      </c>
      <c r="S42" s="123">
        <v>-0.90181175000000002</v>
      </c>
      <c r="T42" s="5">
        <f t="shared" si="20"/>
        <v>3.7439882500000001</v>
      </c>
      <c r="U42" s="4">
        <f t="shared" si="21"/>
        <v>15.901014720000003</v>
      </c>
      <c r="V42" s="2">
        <f t="shared" si="13"/>
        <v>-11.847418020000001</v>
      </c>
      <c r="W42" s="5">
        <f t="shared" si="14"/>
        <v>4.0535967000000017</v>
      </c>
      <c r="X42" s="53"/>
      <c r="Y42" s="53"/>
      <c r="Z42" s="50"/>
      <c r="AA42" s="50"/>
    </row>
    <row r="43" spans="1:27" s="52" customFormat="1" ht="18" customHeight="1" x14ac:dyDescent="0.25">
      <c r="B43" s="62" t="s">
        <v>19</v>
      </c>
      <c r="C43" s="122">
        <v>0</v>
      </c>
      <c r="D43" s="123">
        <v>-0.27800000000000002</v>
      </c>
      <c r="E43" s="5">
        <f t="shared" si="15"/>
        <v>-0.27800000000000002</v>
      </c>
      <c r="F43" s="122">
        <v>0.5252</v>
      </c>
      <c r="G43" s="123">
        <v>-5.6244053200000002</v>
      </c>
      <c r="H43" s="5">
        <f t="shared" si="16"/>
        <v>-5.0992053200000003</v>
      </c>
      <c r="I43" s="122">
        <v>0</v>
      </c>
      <c r="J43" s="123">
        <v>0</v>
      </c>
      <c r="K43" s="5">
        <f t="shared" si="17"/>
        <v>0</v>
      </c>
      <c r="L43" s="122">
        <v>0.30299999999999999</v>
      </c>
      <c r="M43" s="123">
        <v>0</v>
      </c>
      <c r="N43" s="5">
        <f t="shared" si="18"/>
        <v>0.30299999999999999</v>
      </c>
      <c r="O43" s="122">
        <v>2.9441000000000002</v>
      </c>
      <c r="P43" s="123">
        <v>-3.4969999999999999</v>
      </c>
      <c r="Q43" s="5">
        <f t="shared" si="19"/>
        <v>-0.55289999999999973</v>
      </c>
      <c r="R43" s="122">
        <v>3.9670000000000001</v>
      </c>
      <c r="S43" s="123">
        <v>-0.1066</v>
      </c>
      <c r="T43" s="5">
        <f t="shared" si="20"/>
        <v>3.8604000000000003</v>
      </c>
      <c r="U43" s="4">
        <f t="shared" si="21"/>
        <v>7.7393000000000001</v>
      </c>
      <c r="V43" s="2">
        <f t="shared" si="13"/>
        <v>-9.5060053199999999</v>
      </c>
      <c r="W43" s="5">
        <f t="shared" si="14"/>
        <v>-1.7667053199999998</v>
      </c>
      <c r="X43" s="53"/>
      <c r="Y43" s="53"/>
      <c r="Z43" s="50"/>
      <c r="AA43" s="50"/>
    </row>
    <row r="44" spans="1:27" s="49" customFormat="1" ht="18" customHeight="1" x14ac:dyDescent="0.25">
      <c r="B44" s="62" t="s">
        <v>20</v>
      </c>
      <c r="C44" s="122">
        <v>0</v>
      </c>
      <c r="D44" s="123">
        <v>-8.8200000000000001E-2</v>
      </c>
      <c r="E44" s="5">
        <f t="shared" si="15"/>
        <v>-8.8200000000000001E-2</v>
      </c>
      <c r="F44" s="122">
        <v>0.72800000000000009</v>
      </c>
      <c r="G44" s="123">
        <v>-1.597</v>
      </c>
      <c r="H44" s="5">
        <f t="shared" si="16"/>
        <v>-0.86899999999999988</v>
      </c>
      <c r="I44" s="122">
        <v>0</v>
      </c>
      <c r="J44" s="123">
        <v>0</v>
      </c>
      <c r="K44" s="5">
        <f t="shared" si="17"/>
        <v>0</v>
      </c>
      <c r="L44" s="122">
        <v>0.13300000000000001</v>
      </c>
      <c r="M44" s="123">
        <v>-0.29199999999999998</v>
      </c>
      <c r="N44" s="5">
        <f t="shared" si="18"/>
        <v>-0.15899999999999997</v>
      </c>
      <c r="O44" s="122">
        <v>4.1309700000000005</v>
      </c>
      <c r="P44" s="123">
        <v>-0.19900000000000001</v>
      </c>
      <c r="Q44" s="5">
        <f t="shared" si="19"/>
        <v>3.9319700000000006</v>
      </c>
      <c r="R44" s="122">
        <v>0.34</v>
      </c>
      <c r="S44" s="123">
        <v>-1.1329</v>
      </c>
      <c r="T44" s="5">
        <f t="shared" si="20"/>
        <v>-0.79289999999999994</v>
      </c>
      <c r="U44" s="4">
        <f t="shared" si="21"/>
        <v>5.3319700000000001</v>
      </c>
      <c r="V44" s="2">
        <f t="shared" si="13"/>
        <v>-3.3090999999999999</v>
      </c>
      <c r="W44" s="5">
        <f t="shared" si="14"/>
        <v>2.0228700000000006</v>
      </c>
      <c r="X44" s="53"/>
      <c r="Y44" s="53"/>
      <c r="Z44" s="50"/>
      <c r="AA44" s="50"/>
    </row>
    <row r="45" spans="1:27" s="49" customFormat="1" ht="18" customHeight="1" x14ac:dyDescent="0.25">
      <c r="B45" s="66" t="s">
        <v>24</v>
      </c>
      <c r="C45" s="126">
        <v>0</v>
      </c>
      <c r="D45" s="127">
        <v>0</v>
      </c>
      <c r="E45" s="77">
        <f t="shared" si="15"/>
        <v>0</v>
      </c>
      <c r="F45" s="126">
        <v>0.53400000000000003</v>
      </c>
      <c r="G45" s="127">
        <v>-0.192</v>
      </c>
      <c r="H45" s="77">
        <f t="shared" si="16"/>
        <v>0.34200000000000003</v>
      </c>
      <c r="I45" s="126">
        <v>0</v>
      </c>
      <c r="J45" s="127">
        <v>0</v>
      </c>
      <c r="K45" s="77">
        <f t="shared" si="17"/>
        <v>0</v>
      </c>
      <c r="L45" s="126">
        <v>0.43310000000000004</v>
      </c>
      <c r="M45" s="127">
        <v>-8.9999999999999993E-3</v>
      </c>
      <c r="N45" s="77">
        <f t="shared" si="18"/>
        <v>0.42410000000000003</v>
      </c>
      <c r="O45" s="126">
        <v>3.9665000000000004</v>
      </c>
      <c r="P45" s="127">
        <v>-0.34699999999999998</v>
      </c>
      <c r="Q45" s="77">
        <f t="shared" si="19"/>
        <v>3.6195000000000004</v>
      </c>
      <c r="R45" s="126">
        <v>0.88751077999999994</v>
      </c>
      <c r="S45" s="127">
        <v>-6.8639999999999999</v>
      </c>
      <c r="T45" s="77">
        <f t="shared" si="20"/>
        <v>-5.9764892199999995</v>
      </c>
      <c r="U45" s="130">
        <f>C45+F45+I45+L45+O45+R45</f>
        <v>5.8211107799999997</v>
      </c>
      <c r="V45" s="131">
        <f t="shared" si="13"/>
        <v>-7.4119999999999999</v>
      </c>
      <c r="W45" s="77">
        <f t="shared" si="14"/>
        <v>-1.5908892199999993</v>
      </c>
      <c r="X45" s="53"/>
      <c r="Y45" s="53"/>
      <c r="Z45" s="50"/>
      <c r="AA45" s="50"/>
    </row>
    <row r="46" spans="1:27" s="49" customFormat="1" ht="18" customHeight="1" x14ac:dyDescent="0.25">
      <c r="B46" s="66" t="s">
        <v>41</v>
      </c>
      <c r="C46" s="122">
        <v>8.0000000000000002E-3</v>
      </c>
      <c r="D46" s="123">
        <v>-0.38700000000000001</v>
      </c>
      <c r="E46" s="77">
        <f t="shared" si="15"/>
        <v>-0.379</v>
      </c>
      <c r="F46" s="122">
        <v>0.47000000000000003</v>
      </c>
      <c r="G46" s="123">
        <v>-0.32500000000000001</v>
      </c>
      <c r="H46" s="77">
        <f t="shared" si="16"/>
        <v>0.14500000000000002</v>
      </c>
      <c r="I46" s="122">
        <v>0</v>
      </c>
      <c r="J46" s="123">
        <v>0</v>
      </c>
      <c r="K46" s="77">
        <f t="shared" si="17"/>
        <v>0</v>
      </c>
      <c r="L46" s="122">
        <v>0.45</v>
      </c>
      <c r="M46" s="123">
        <v>-0.107</v>
      </c>
      <c r="N46" s="77">
        <f t="shared" si="18"/>
        <v>0.34300000000000003</v>
      </c>
      <c r="O46" s="122">
        <v>2.4940000000000002</v>
      </c>
      <c r="P46" s="123">
        <v>-0.61799999999999999</v>
      </c>
      <c r="Q46" s="77">
        <f t="shared" si="19"/>
        <v>1.8760000000000003</v>
      </c>
      <c r="R46" s="122">
        <v>7.9830000000000005</v>
      </c>
      <c r="S46" s="123">
        <v>0</v>
      </c>
      <c r="T46" s="77">
        <f t="shared" si="20"/>
        <v>7.9830000000000005</v>
      </c>
      <c r="U46" s="130">
        <f t="shared" ref="U46:U48" si="22">C46+F46+I46+L46+O46+R46</f>
        <v>11.405000000000001</v>
      </c>
      <c r="V46" s="2">
        <f>D46+G46+J46+M46+P46+S46</f>
        <v>-1.4369999999999998</v>
      </c>
      <c r="W46" s="77">
        <f t="shared" si="14"/>
        <v>9.968</v>
      </c>
      <c r="X46" s="53"/>
      <c r="Y46" s="53"/>
      <c r="Z46" s="50"/>
      <c r="AA46" s="50"/>
    </row>
    <row r="47" spans="1:27" s="49" customFormat="1" ht="18" customHeight="1" x14ac:dyDescent="0.25">
      <c r="B47" s="66" t="s">
        <v>42</v>
      </c>
      <c r="C47" s="122">
        <v>0.38700000000000001</v>
      </c>
      <c r="D47" s="123">
        <v>0</v>
      </c>
      <c r="E47" s="77">
        <f t="shared" si="15"/>
        <v>0.38700000000000001</v>
      </c>
      <c r="F47" s="122">
        <v>1.2681200000000001</v>
      </c>
      <c r="G47" s="123">
        <v>-1.2999999999999999E-2</v>
      </c>
      <c r="H47" s="77">
        <f t="shared" si="16"/>
        <v>1.2551200000000002</v>
      </c>
      <c r="I47" s="122">
        <v>0</v>
      </c>
      <c r="J47" s="123">
        <v>0</v>
      </c>
      <c r="K47" s="77">
        <f t="shared" si="17"/>
        <v>0</v>
      </c>
      <c r="L47" s="122">
        <v>0.443</v>
      </c>
      <c r="M47" s="123">
        <v>-1.2170000000000001</v>
      </c>
      <c r="N47" s="77">
        <f t="shared" si="18"/>
        <v>-0.77400000000000002</v>
      </c>
      <c r="O47" s="122">
        <v>9.1537969999999991</v>
      </c>
      <c r="P47" s="123">
        <v>-5.6710000000000003</v>
      </c>
      <c r="Q47" s="77">
        <f t="shared" si="19"/>
        <v>3.4827969999999988</v>
      </c>
      <c r="R47" s="122">
        <v>0.23</v>
      </c>
      <c r="S47" s="123">
        <v>-1.0349999999999999</v>
      </c>
      <c r="T47" s="77">
        <f t="shared" si="20"/>
        <v>-0.80499999999999994</v>
      </c>
      <c r="U47" s="130">
        <f t="shared" si="22"/>
        <v>11.481916999999999</v>
      </c>
      <c r="V47" s="2">
        <f t="shared" ref="V47:V48" si="23">D47+G47+J47+M47+P47+S47</f>
        <v>-7.9359999999999999</v>
      </c>
      <c r="W47" s="77">
        <f t="shared" si="14"/>
        <v>3.5459169999999993</v>
      </c>
      <c r="X47" s="53"/>
      <c r="Y47" s="53"/>
      <c r="Z47" s="50"/>
      <c r="AA47" s="50"/>
    </row>
    <row r="48" spans="1:27" s="49" customFormat="1" ht="18" customHeight="1" thickBot="1" x14ac:dyDescent="0.3">
      <c r="B48" s="66" t="s">
        <v>43</v>
      </c>
      <c r="C48" s="126">
        <v>0</v>
      </c>
      <c r="D48" s="127">
        <v>-0.1167</v>
      </c>
      <c r="E48" s="77">
        <f t="shared" si="15"/>
        <v>-0.1167</v>
      </c>
      <c r="F48" s="126">
        <v>0</v>
      </c>
      <c r="G48" s="127">
        <v>-7.9000000000000001E-2</v>
      </c>
      <c r="H48" s="77">
        <f t="shared" si="16"/>
        <v>-7.9000000000000001E-2</v>
      </c>
      <c r="I48" s="126">
        <v>0</v>
      </c>
      <c r="J48" s="127">
        <v>0</v>
      </c>
      <c r="K48" s="77">
        <f t="shared" si="17"/>
        <v>0</v>
      </c>
      <c r="L48" s="126">
        <v>0.45</v>
      </c>
      <c r="M48" s="127">
        <v>-0.1157</v>
      </c>
      <c r="N48" s="77">
        <f t="shared" si="18"/>
        <v>0.33430000000000004</v>
      </c>
      <c r="O48" s="126">
        <v>0.246</v>
      </c>
      <c r="P48" s="127">
        <v>-7.8E-2</v>
      </c>
      <c r="Q48" s="77">
        <f t="shared" si="19"/>
        <v>0.16799999999999998</v>
      </c>
      <c r="R48" s="126">
        <v>1.6009999999999998</v>
      </c>
      <c r="S48" s="127">
        <v>0</v>
      </c>
      <c r="T48" s="77">
        <f t="shared" si="20"/>
        <v>1.6009999999999998</v>
      </c>
      <c r="U48" s="130">
        <f t="shared" si="22"/>
        <v>2.2969999999999997</v>
      </c>
      <c r="V48" s="2">
        <f t="shared" si="23"/>
        <v>-0.38940000000000002</v>
      </c>
      <c r="W48" s="77">
        <f t="shared" si="14"/>
        <v>1.9075999999999997</v>
      </c>
      <c r="X48" s="53"/>
      <c r="Y48" s="53"/>
    </row>
    <row r="49" spans="2:25" ht="18" customHeight="1" thickBot="1" x14ac:dyDescent="0.3">
      <c r="B49" s="63" t="s">
        <v>21</v>
      </c>
      <c r="C49" s="69">
        <f>SUM(C30:C48)</f>
        <v>2.1894461649748815</v>
      </c>
      <c r="D49" s="69">
        <f t="shared" ref="D49:W49" si="24">SUM(D30:D48)</f>
        <v>-1.7456831000000002</v>
      </c>
      <c r="E49" s="69">
        <f t="shared" si="24"/>
        <v>0.44376306497488138</v>
      </c>
      <c r="F49" s="69">
        <f t="shared" si="24"/>
        <v>19.005264253159996</v>
      </c>
      <c r="G49" s="69">
        <f t="shared" si="24"/>
        <v>-15.825191972199999</v>
      </c>
      <c r="H49" s="69">
        <f t="shared" si="24"/>
        <v>3.1800722809599993</v>
      </c>
      <c r="I49" s="69">
        <f t="shared" si="24"/>
        <v>0.17860000000000001</v>
      </c>
      <c r="J49" s="69">
        <f t="shared" si="24"/>
        <v>0</v>
      </c>
      <c r="K49" s="69">
        <f t="shared" si="24"/>
        <v>0.17860000000000001</v>
      </c>
      <c r="L49" s="69">
        <f t="shared" si="24"/>
        <v>14.202252803199999</v>
      </c>
      <c r="M49" s="69">
        <f t="shared" si="24"/>
        <v>-8.6393370580000006</v>
      </c>
      <c r="N49" s="69">
        <f t="shared" si="24"/>
        <v>5.5629157451999998</v>
      </c>
      <c r="O49" s="69">
        <f t="shared" si="24"/>
        <v>61.163745446544461</v>
      </c>
      <c r="P49" s="69">
        <f t="shared" si="24"/>
        <v>-32.985378265000001</v>
      </c>
      <c r="Q49" s="69">
        <f t="shared" si="24"/>
        <v>28.17836718154447</v>
      </c>
      <c r="R49" s="69">
        <f t="shared" si="24"/>
        <v>64.802276922059164</v>
      </c>
      <c r="S49" s="69">
        <f t="shared" si="24"/>
        <v>-31.520097788666671</v>
      </c>
      <c r="T49" s="69">
        <f t="shared" si="24"/>
        <v>33.282179133392496</v>
      </c>
      <c r="U49" s="69">
        <f t="shared" si="24"/>
        <v>161.54158558993851</v>
      </c>
      <c r="V49" s="69">
        <f t="shared" si="24"/>
        <v>-90.715688183866661</v>
      </c>
      <c r="W49" s="70">
        <f t="shared" si="24"/>
        <v>70.825897406071846</v>
      </c>
      <c r="X49" s="17"/>
      <c r="Y49" s="17"/>
    </row>
    <row r="51" spans="2:25" ht="18" customHeight="1" thickBot="1" x14ac:dyDescent="0.3"/>
    <row r="52" spans="2:25" ht="18" customHeight="1" thickBot="1" x14ac:dyDescent="0.3">
      <c r="B52" s="97" t="s">
        <v>46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9"/>
    </row>
    <row r="53" spans="2:25" ht="18" customHeight="1" x14ac:dyDescent="0.25">
      <c r="B53" s="95"/>
      <c r="C53" s="89" t="s">
        <v>25</v>
      </c>
      <c r="D53" s="90"/>
      <c r="E53" s="91"/>
      <c r="F53" s="89" t="s">
        <v>0</v>
      </c>
      <c r="G53" s="90"/>
      <c r="H53" s="91"/>
      <c r="I53" s="89" t="s">
        <v>3</v>
      </c>
      <c r="J53" s="90"/>
      <c r="K53" s="91"/>
      <c r="L53" s="89" t="s">
        <v>4</v>
      </c>
      <c r="M53" s="90"/>
      <c r="N53" s="91"/>
      <c r="O53" s="89" t="s">
        <v>5</v>
      </c>
      <c r="P53" s="90"/>
      <c r="Q53" s="91"/>
      <c r="R53" s="89" t="s">
        <v>23</v>
      </c>
      <c r="S53" s="90"/>
      <c r="T53" s="91"/>
      <c r="U53" s="89" t="s">
        <v>26</v>
      </c>
      <c r="V53" s="90"/>
      <c r="W53" s="91"/>
      <c r="X53" s="89"/>
      <c r="Y53" s="91"/>
    </row>
    <row r="54" spans="2:25" ht="18" customHeight="1" thickBot="1" x14ac:dyDescent="0.3">
      <c r="B54" s="96"/>
      <c r="C54" s="10" t="s">
        <v>27</v>
      </c>
      <c r="D54" s="11" t="s">
        <v>28</v>
      </c>
      <c r="E54" s="12" t="s">
        <v>29</v>
      </c>
      <c r="F54" s="71" t="s">
        <v>27</v>
      </c>
      <c r="G54" s="72" t="s">
        <v>28</v>
      </c>
      <c r="H54" s="73" t="s">
        <v>29</v>
      </c>
      <c r="I54" s="71" t="s">
        <v>27</v>
      </c>
      <c r="J54" s="72" t="s">
        <v>28</v>
      </c>
      <c r="K54" s="73" t="s">
        <v>29</v>
      </c>
      <c r="L54" s="10" t="s">
        <v>27</v>
      </c>
      <c r="M54" s="11" t="s">
        <v>28</v>
      </c>
      <c r="N54" s="12" t="s">
        <v>29</v>
      </c>
      <c r="O54" s="10" t="s">
        <v>27</v>
      </c>
      <c r="P54" s="11" t="s">
        <v>28</v>
      </c>
      <c r="Q54" s="12" t="s">
        <v>29</v>
      </c>
      <c r="R54" s="10" t="s">
        <v>27</v>
      </c>
      <c r="S54" s="11" t="s">
        <v>28</v>
      </c>
      <c r="T54" s="12" t="s">
        <v>29</v>
      </c>
      <c r="U54" s="10" t="s">
        <v>27</v>
      </c>
      <c r="V54" s="11" t="s">
        <v>28</v>
      </c>
      <c r="W54" s="12" t="s">
        <v>29</v>
      </c>
      <c r="X54" s="13" t="s">
        <v>31</v>
      </c>
      <c r="Y54" s="12" t="s">
        <v>22</v>
      </c>
    </row>
    <row r="55" spans="2:25" ht="18" customHeight="1" x14ac:dyDescent="0.25">
      <c r="B55" s="46" t="s">
        <v>32</v>
      </c>
      <c r="C55" s="132">
        <v>0</v>
      </c>
      <c r="D55" s="133">
        <v>0</v>
      </c>
      <c r="E55" s="134">
        <f>C55+D55</f>
        <v>0</v>
      </c>
      <c r="F55" s="135">
        <v>20</v>
      </c>
      <c r="G55" s="136">
        <v>0</v>
      </c>
      <c r="H55" s="137">
        <f>F55+G55</f>
        <v>20</v>
      </c>
      <c r="I55" s="135">
        <v>2890</v>
      </c>
      <c r="J55" s="136">
        <v>0</v>
      </c>
      <c r="K55" s="137">
        <f>I55+J55</f>
        <v>2890</v>
      </c>
      <c r="L55" s="132">
        <v>3716</v>
      </c>
      <c r="M55" s="133">
        <v>-4401</v>
      </c>
      <c r="N55" s="134">
        <f>L55+M55</f>
        <v>-685</v>
      </c>
      <c r="O55" s="132">
        <v>29850</v>
      </c>
      <c r="P55" s="133">
        <v>-3165</v>
      </c>
      <c r="Q55" s="134">
        <f>O55+P55</f>
        <v>26685</v>
      </c>
      <c r="R55" s="132">
        <v>10216</v>
      </c>
      <c r="S55" s="133">
        <v>-346</v>
      </c>
      <c r="T55" s="134">
        <f>R55+S55</f>
        <v>9870</v>
      </c>
      <c r="U55" s="132">
        <f>C55+F55+I55+L55+O55+R55</f>
        <v>46692</v>
      </c>
      <c r="V55" s="133">
        <f t="shared" ref="V55:W58" si="25">D55+G55+J55+M55+P55+S55</f>
        <v>-7912</v>
      </c>
      <c r="W55" s="134">
        <f t="shared" si="25"/>
        <v>38780</v>
      </c>
      <c r="X55" s="138">
        <v>7452</v>
      </c>
      <c r="Y55" s="54">
        <f>X55/U55</f>
        <v>0.15959907478797225</v>
      </c>
    </row>
    <row r="56" spans="2:25" ht="18" customHeight="1" x14ac:dyDescent="0.25">
      <c r="B56" s="46" t="s">
        <v>33</v>
      </c>
      <c r="C56" s="139">
        <v>0</v>
      </c>
      <c r="D56" s="140">
        <v>0</v>
      </c>
      <c r="E56" s="141">
        <f>C56+D56</f>
        <v>0</v>
      </c>
      <c r="F56" s="142">
        <v>55.6</v>
      </c>
      <c r="G56" s="140">
        <v>-897.9</v>
      </c>
      <c r="H56" s="141">
        <f>F56+G56</f>
        <v>-842.3</v>
      </c>
      <c r="I56" s="142">
        <v>0</v>
      </c>
      <c r="J56" s="140">
        <v>0</v>
      </c>
      <c r="K56" s="141">
        <f>I56+J56</f>
        <v>0</v>
      </c>
      <c r="L56" s="139">
        <v>0</v>
      </c>
      <c r="M56" s="140">
        <v>-741</v>
      </c>
      <c r="N56" s="141">
        <f>L56+M56</f>
        <v>-741</v>
      </c>
      <c r="O56" s="139">
        <v>5965.0999999999995</v>
      </c>
      <c r="P56" s="140">
        <v>-453</v>
      </c>
      <c r="Q56" s="141">
        <f>O56+P56</f>
        <v>5512.0999999999995</v>
      </c>
      <c r="R56" s="139">
        <v>750</v>
      </c>
      <c r="S56" s="140">
        <v>-80</v>
      </c>
      <c r="T56" s="141">
        <f>R56+S56</f>
        <v>670</v>
      </c>
      <c r="U56" s="139">
        <f>C56+F56+I56+L56+O56+R56</f>
        <v>6770.7</v>
      </c>
      <c r="V56" s="140">
        <f t="shared" si="25"/>
        <v>-2171.9</v>
      </c>
      <c r="W56" s="141">
        <f t="shared" si="25"/>
        <v>4598.7999999999993</v>
      </c>
      <c r="X56" s="143">
        <v>6260.7</v>
      </c>
      <c r="Y56" s="55">
        <f>X56/U56</f>
        <v>0.9246754397625061</v>
      </c>
    </row>
    <row r="57" spans="2:25" ht="18" customHeight="1" x14ac:dyDescent="0.25">
      <c r="B57" s="46" t="s">
        <v>34</v>
      </c>
      <c r="C57" s="139">
        <v>3667.3</v>
      </c>
      <c r="D57" s="140">
        <v>-1075</v>
      </c>
      <c r="E57" s="141">
        <f>C57+D57</f>
        <v>2592.3000000000002</v>
      </c>
      <c r="F57" s="139">
        <v>17129.800000000003</v>
      </c>
      <c r="G57" s="140">
        <v>-2115.5</v>
      </c>
      <c r="H57" s="141">
        <f>F57+G57</f>
        <v>15014.300000000003</v>
      </c>
      <c r="I57" s="139">
        <v>61.5</v>
      </c>
      <c r="J57" s="140">
        <v>0</v>
      </c>
      <c r="K57" s="141">
        <f>I57+J57</f>
        <v>61.5</v>
      </c>
      <c r="L57" s="139">
        <v>12474</v>
      </c>
      <c r="M57" s="140">
        <v>-3121.1</v>
      </c>
      <c r="N57" s="141">
        <f>L57+M57</f>
        <v>9352.9</v>
      </c>
      <c r="O57" s="139">
        <v>9928.2999999999993</v>
      </c>
      <c r="P57" s="140">
        <v>-564.9</v>
      </c>
      <c r="Q57" s="141">
        <f>O57+P57</f>
        <v>9363.4</v>
      </c>
      <c r="R57" s="139">
        <v>41259.1</v>
      </c>
      <c r="S57" s="140">
        <v>-1302</v>
      </c>
      <c r="T57" s="141">
        <f>R57+S57</f>
        <v>39957.1</v>
      </c>
      <c r="U57" s="139">
        <f>C57+F57+I57+L57+O57+R57</f>
        <v>84520</v>
      </c>
      <c r="V57" s="140">
        <f t="shared" si="25"/>
        <v>-8178.5</v>
      </c>
      <c r="W57" s="141">
        <f t="shared" si="25"/>
        <v>76341.5</v>
      </c>
      <c r="X57" s="143">
        <v>15565.1</v>
      </c>
      <c r="Y57" s="55">
        <f>X57/U57</f>
        <v>0.18415877898722197</v>
      </c>
    </row>
    <row r="58" spans="2:25" ht="18" customHeight="1" thickBot="1" x14ac:dyDescent="0.3">
      <c r="B58" s="46" t="s">
        <v>35</v>
      </c>
      <c r="C58" s="144">
        <v>0</v>
      </c>
      <c r="D58" s="145">
        <v>0</v>
      </c>
      <c r="E58" s="146">
        <f>C58+D58</f>
        <v>0</v>
      </c>
      <c r="F58" s="144">
        <v>0</v>
      </c>
      <c r="G58" s="145">
        <v>0</v>
      </c>
      <c r="H58" s="146">
        <f>F58+G58</f>
        <v>0</v>
      </c>
      <c r="I58" s="144">
        <v>0</v>
      </c>
      <c r="J58" s="145">
        <v>0</v>
      </c>
      <c r="K58" s="146">
        <f>I58+J58</f>
        <v>0</v>
      </c>
      <c r="L58" s="144">
        <v>0</v>
      </c>
      <c r="M58" s="145">
        <v>0</v>
      </c>
      <c r="N58" s="146">
        <f>L58+M58</f>
        <v>0</v>
      </c>
      <c r="O58" s="144">
        <v>0</v>
      </c>
      <c r="P58" s="145">
        <v>0</v>
      </c>
      <c r="Q58" s="146">
        <f>O58+P58</f>
        <v>0</v>
      </c>
      <c r="R58" s="144">
        <v>0</v>
      </c>
      <c r="S58" s="145">
        <v>0</v>
      </c>
      <c r="T58" s="146">
        <f>R58+S58</f>
        <v>0</v>
      </c>
      <c r="U58" s="144">
        <f>C58+F58+I58+L58+O58+R58</f>
        <v>0</v>
      </c>
      <c r="V58" s="145">
        <f t="shared" si="25"/>
        <v>0</v>
      </c>
      <c r="W58" s="146">
        <f t="shared" si="25"/>
        <v>0</v>
      </c>
      <c r="X58" s="147">
        <v>0</v>
      </c>
      <c r="Y58" s="60">
        <v>0</v>
      </c>
    </row>
    <row r="59" spans="2:25" ht="18" customHeight="1" thickBot="1" x14ac:dyDescent="0.3">
      <c r="B59" s="42" t="s">
        <v>21</v>
      </c>
      <c r="C59" s="58">
        <f>SUM(C55:C58)</f>
        <v>3667.3</v>
      </c>
      <c r="D59" s="58">
        <f t="shared" ref="D59:X59" si="26">SUM(D55:D58)</f>
        <v>-1075</v>
      </c>
      <c r="E59" s="58">
        <f t="shared" si="26"/>
        <v>2592.3000000000002</v>
      </c>
      <c r="F59" s="41">
        <f t="shared" si="26"/>
        <v>17205.400000000001</v>
      </c>
      <c r="G59" s="41">
        <f t="shared" si="26"/>
        <v>-3013.4</v>
      </c>
      <c r="H59" s="41">
        <f t="shared" si="26"/>
        <v>14192.000000000004</v>
      </c>
      <c r="I59" s="41">
        <f t="shared" si="26"/>
        <v>2951.5</v>
      </c>
      <c r="J59" s="41">
        <f t="shared" si="26"/>
        <v>0</v>
      </c>
      <c r="K59" s="41">
        <f t="shared" si="26"/>
        <v>2951.5</v>
      </c>
      <c r="L59" s="41">
        <f t="shared" si="26"/>
        <v>16190</v>
      </c>
      <c r="M59" s="41">
        <f t="shared" si="26"/>
        <v>-8263.1</v>
      </c>
      <c r="N59" s="41">
        <f t="shared" si="26"/>
        <v>7926.9</v>
      </c>
      <c r="O59" s="41">
        <f t="shared" si="26"/>
        <v>45743.399999999994</v>
      </c>
      <c r="P59" s="41">
        <f t="shared" si="26"/>
        <v>-4182.8999999999996</v>
      </c>
      <c r="Q59" s="41">
        <f t="shared" si="26"/>
        <v>41560.5</v>
      </c>
      <c r="R59" s="41">
        <f t="shared" si="26"/>
        <v>52225.1</v>
      </c>
      <c r="S59" s="41">
        <f t="shared" si="26"/>
        <v>-1728</v>
      </c>
      <c r="T59" s="41">
        <f t="shared" si="26"/>
        <v>50497.1</v>
      </c>
      <c r="U59" s="41">
        <f t="shared" si="26"/>
        <v>137982.70000000001</v>
      </c>
      <c r="V59" s="41">
        <f t="shared" si="26"/>
        <v>-18262.400000000001</v>
      </c>
      <c r="W59" s="41">
        <f t="shared" si="26"/>
        <v>119720.3</v>
      </c>
      <c r="X59" s="41">
        <f t="shared" si="26"/>
        <v>29277.800000000003</v>
      </c>
      <c r="Y59" s="14">
        <f>X59/U59</f>
        <v>0.21218457096433105</v>
      </c>
    </row>
    <row r="61" spans="2:25" ht="18" customHeight="1" thickBot="1" x14ac:dyDescent="0.3"/>
    <row r="62" spans="2:25" ht="18" customHeight="1" thickBot="1" x14ac:dyDescent="0.3">
      <c r="B62" s="92" t="s">
        <v>47</v>
      </c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4"/>
    </row>
    <row r="63" spans="2:25" ht="18" customHeight="1" x14ac:dyDescent="0.25">
      <c r="B63" s="95"/>
      <c r="C63" s="89" t="s">
        <v>25</v>
      </c>
      <c r="D63" s="90"/>
      <c r="E63" s="91"/>
      <c r="F63" s="89" t="s">
        <v>0</v>
      </c>
      <c r="G63" s="90"/>
      <c r="H63" s="91"/>
      <c r="I63" s="89" t="s">
        <v>3</v>
      </c>
      <c r="J63" s="90"/>
      <c r="K63" s="91"/>
      <c r="L63" s="89" t="s">
        <v>4</v>
      </c>
      <c r="M63" s="90"/>
      <c r="N63" s="91"/>
      <c r="O63" s="89" t="s">
        <v>5</v>
      </c>
      <c r="P63" s="90"/>
      <c r="Q63" s="91"/>
      <c r="R63" s="89" t="s">
        <v>23</v>
      </c>
      <c r="S63" s="90"/>
      <c r="T63" s="91"/>
      <c r="U63" s="89" t="s">
        <v>26</v>
      </c>
      <c r="V63" s="90"/>
      <c r="W63" s="91"/>
    </row>
    <row r="64" spans="2:25" ht="18" customHeight="1" thickBot="1" x14ac:dyDescent="0.3">
      <c r="B64" s="96"/>
      <c r="C64" s="10" t="s">
        <v>27</v>
      </c>
      <c r="D64" s="11" t="s">
        <v>28</v>
      </c>
      <c r="E64" s="12" t="s">
        <v>29</v>
      </c>
      <c r="F64" s="10" t="s">
        <v>27</v>
      </c>
      <c r="G64" s="11" t="s">
        <v>28</v>
      </c>
      <c r="H64" s="12" t="s">
        <v>29</v>
      </c>
      <c r="I64" s="10" t="s">
        <v>27</v>
      </c>
      <c r="J64" s="11" t="s">
        <v>28</v>
      </c>
      <c r="K64" s="12" t="s">
        <v>29</v>
      </c>
      <c r="L64" s="10" t="s">
        <v>27</v>
      </c>
      <c r="M64" s="11" t="s">
        <v>28</v>
      </c>
      <c r="N64" s="12" t="s">
        <v>29</v>
      </c>
      <c r="O64" s="10" t="s">
        <v>27</v>
      </c>
      <c r="P64" s="11" t="s">
        <v>28</v>
      </c>
      <c r="Q64" s="12" t="s">
        <v>29</v>
      </c>
      <c r="R64" s="10" t="s">
        <v>27</v>
      </c>
      <c r="S64" s="11" t="s">
        <v>28</v>
      </c>
      <c r="T64" s="12" t="s">
        <v>29</v>
      </c>
      <c r="U64" s="10" t="s">
        <v>27</v>
      </c>
      <c r="V64" s="11" t="s">
        <v>28</v>
      </c>
      <c r="W64" s="12" t="s">
        <v>29</v>
      </c>
    </row>
    <row r="65" spans="2:23" ht="18" customHeight="1" x14ac:dyDescent="0.25">
      <c r="B65" s="46" t="s">
        <v>32</v>
      </c>
      <c r="C65" s="148">
        <v>0</v>
      </c>
      <c r="D65" s="149">
        <v>0</v>
      </c>
      <c r="E65" s="150">
        <f>C65+D65</f>
        <v>0</v>
      </c>
      <c r="F65" s="148">
        <v>7.3999999999999996E-2</v>
      </c>
      <c r="G65" s="149">
        <v>0</v>
      </c>
      <c r="H65" s="150">
        <f>F65+G65</f>
        <v>7.3999999999999996E-2</v>
      </c>
      <c r="I65" s="148">
        <v>0</v>
      </c>
      <c r="J65" s="149">
        <v>0</v>
      </c>
      <c r="K65" s="150">
        <f>I65+J65</f>
        <v>0</v>
      </c>
      <c r="L65" s="148">
        <v>1.048</v>
      </c>
      <c r="M65" s="149">
        <v>-2.37</v>
      </c>
      <c r="N65" s="150">
        <f>L65+M65</f>
        <v>-1.3220000000000001</v>
      </c>
      <c r="O65" s="148">
        <v>6.9889999999999999</v>
      </c>
      <c r="P65" s="149">
        <v>-1.2398</v>
      </c>
      <c r="Q65" s="150">
        <f>O65+P65</f>
        <v>5.7492000000000001</v>
      </c>
      <c r="R65" s="148">
        <v>2.6997999999999998</v>
      </c>
      <c r="S65" s="149">
        <v>-0.31659999999999999</v>
      </c>
      <c r="T65" s="150">
        <f>R65+S65</f>
        <v>2.3831999999999995</v>
      </c>
      <c r="U65" s="148">
        <f t="shared" ref="U65:W68" si="27">C65+F65+I65+L65+O65+R65</f>
        <v>10.8108</v>
      </c>
      <c r="V65" s="149">
        <f t="shared" si="27"/>
        <v>-3.9264000000000001</v>
      </c>
      <c r="W65" s="150">
        <f t="shared" si="27"/>
        <v>6.8843999999999994</v>
      </c>
    </row>
    <row r="66" spans="2:23" ht="18" customHeight="1" x14ac:dyDescent="0.25">
      <c r="B66" s="46" t="s">
        <v>33</v>
      </c>
      <c r="C66" s="151">
        <v>0</v>
      </c>
      <c r="D66" s="123">
        <v>0</v>
      </c>
      <c r="E66" s="152">
        <f>C66+D66</f>
        <v>0</v>
      </c>
      <c r="F66" s="151">
        <v>0.14299999999999999</v>
      </c>
      <c r="G66" s="123">
        <v>-0.22600000000000001</v>
      </c>
      <c r="H66" s="152">
        <f>F66+G66</f>
        <v>-8.3000000000000018E-2</v>
      </c>
      <c r="I66" s="151">
        <v>0</v>
      </c>
      <c r="J66" s="123">
        <v>0</v>
      </c>
      <c r="K66" s="152">
        <f>I66+J66</f>
        <v>0</v>
      </c>
      <c r="L66" s="151">
        <v>0</v>
      </c>
      <c r="M66" s="123">
        <v>-0.32400000000000001</v>
      </c>
      <c r="N66" s="152">
        <f>L66+M66</f>
        <v>-0.32400000000000001</v>
      </c>
      <c r="O66" s="151">
        <v>0.78</v>
      </c>
      <c r="P66" s="123">
        <v>-0.316</v>
      </c>
      <c r="Q66" s="152">
        <f>O66+P66</f>
        <v>0.46400000000000002</v>
      </c>
      <c r="R66" s="151">
        <v>0</v>
      </c>
      <c r="S66" s="123">
        <v>-1.204E-2</v>
      </c>
      <c r="T66" s="152">
        <f>R66+S66</f>
        <v>-1.204E-2</v>
      </c>
      <c r="U66" s="151">
        <f t="shared" si="27"/>
        <v>0.92300000000000004</v>
      </c>
      <c r="V66" s="123">
        <f t="shared" si="27"/>
        <v>-0.87804000000000015</v>
      </c>
      <c r="W66" s="152">
        <f t="shared" si="27"/>
        <v>4.4959999999999993E-2</v>
      </c>
    </row>
    <row r="67" spans="2:23" ht="18" customHeight="1" x14ac:dyDescent="0.25">
      <c r="B67" s="46" t="s">
        <v>34</v>
      </c>
      <c r="C67" s="151">
        <v>0.9627</v>
      </c>
      <c r="D67" s="123">
        <v>-0.40100000000000002</v>
      </c>
      <c r="E67" s="152">
        <f>C67+D67</f>
        <v>0.56169999999999998</v>
      </c>
      <c r="F67" s="151">
        <v>10.5327365</v>
      </c>
      <c r="G67" s="123">
        <v>-0.82504</v>
      </c>
      <c r="H67" s="152">
        <f>F67+G67</f>
        <v>9.7076965000000008</v>
      </c>
      <c r="I67" s="151">
        <v>0</v>
      </c>
      <c r="J67" s="123">
        <v>0</v>
      </c>
      <c r="K67" s="152">
        <f>I67+J67</f>
        <v>0</v>
      </c>
      <c r="L67" s="151">
        <v>5.0072998000000002</v>
      </c>
      <c r="M67" s="123">
        <v>-10.979799999999999</v>
      </c>
      <c r="N67" s="152">
        <f>L67+M67</f>
        <v>-5.9725001999999989</v>
      </c>
      <c r="O67" s="151">
        <v>8.0257000000000005</v>
      </c>
      <c r="P67" s="123">
        <v>-1.113</v>
      </c>
      <c r="Q67" s="152">
        <f>O67+P67</f>
        <v>6.912700000000001</v>
      </c>
      <c r="R67" s="151">
        <v>14.7356385</v>
      </c>
      <c r="S67" s="123">
        <v>-0.625</v>
      </c>
      <c r="T67" s="152">
        <f>R67+S67</f>
        <v>14.1106385</v>
      </c>
      <c r="U67" s="151">
        <f t="shared" si="27"/>
        <v>39.264074800000003</v>
      </c>
      <c r="V67" s="123">
        <f t="shared" si="27"/>
        <v>-13.943839999999998</v>
      </c>
      <c r="W67" s="152">
        <f t="shared" si="27"/>
        <v>25.320234800000001</v>
      </c>
    </row>
    <row r="68" spans="2:23" ht="18" customHeight="1" thickBot="1" x14ac:dyDescent="0.3">
      <c r="B68" s="46" t="s">
        <v>35</v>
      </c>
      <c r="C68" s="153">
        <v>0</v>
      </c>
      <c r="D68" s="154">
        <v>0</v>
      </c>
      <c r="E68" s="155">
        <f>C68+D68</f>
        <v>0</v>
      </c>
      <c r="F68" s="153">
        <v>0</v>
      </c>
      <c r="G68" s="154">
        <v>0</v>
      </c>
      <c r="H68" s="155">
        <f>F68+G68</f>
        <v>0</v>
      </c>
      <c r="I68" s="153">
        <v>0</v>
      </c>
      <c r="J68" s="154">
        <v>0</v>
      </c>
      <c r="K68" s="155">
        <f>I68+J68</f>
        <v>0</v>
      </c>
      <c r="L68" s="153">
        <v>0</v>
      </c>
      <c r="M68" s="154">
        <v>0</v>
      </c>
      <c r="N68" s="155">
        <f>L68+M68</f>
        <v>0</v>
      </c>
      <c r="O68" s="153">
        <v>0</v>
      </c>
      <c r="P68" s="154">
        <v>0</v>
      </c>
      <c r="Q68" s="155">
        <f>O68+P68</f>
        <v>0</v>
      </c>
      <c r="R68" s="153">
        <v>0</v>
      </c>
      <c r="S68" s="154">
        <v>0</v>
      </c>
      <c r="T68" s="155">
        <f>R68+S68</f>
        <v>0</v>
      </c>
      <c r="U68" s="153">
        <f t="shared" si="27"/>
        <v>0</v>
      </c>
      <c r="V68" s="154">
        <f t="shared" si="27"/>
        <v>0</v>
      </c>
      <c r="W68" s="155">
        <f t="shared" si="27"/>
        <v>0</v>
      </c>
    </row>
    <row r="69" spans="2:23" ht="18" customHeight="1" thickBot="1" x14ac:dyDescent="0.3">
      <c r="B69" s="42" t="s">
        <v>21</v>
      </c>
      <c r="C69" s="59">
        <f t="shared" ref="C69:W69" si="28">SUM(C65:C68)</f>
        <v>0.9627</v>
      </c>
      <c r="D69" s="59">
        <f t="shared" si="28"/>
        <v>-0.40100000000000002</v>
      </c>
      <c r="E69" s="59">
        <f t="shared" si="28"/>
        <v>0.56169999999999998</v>
      </c>
      <c r="F69" s="6">
        <f t="shared" si="28"/>
        <v>10.749736500000001</v>
      </c>
      <c r="G69" s="6">
        <f t="shared" si="28"/>
        <v>-1.05104</v>
      </c>
      <c r="H69" s="6">
        <f t="shared" si="28"/>
        <v>9.6986965000000005</v>
      </c>
      <c r="I69" s="6">
        <f t="shared" si="28"/>
        <v>0</v>
      </c>
      <c r="J69" s="6">
        <f t="shared" si="28"/>
        <v>0</v>
      </c>
      <c r="K69" s="6">
        <f t="shared" si="28"/>
        <v>0</v>
      </c>
      <c r="L69" s="6">
        <f t="shared" si="28"/>
        <v>6.0552998000000002</v>
      </c>
      <c r="M69" s="6">
        <f t="shared" si="28"/>
        <v>-13.6738</v>
      </c>
      <c r="N69" s="6">
        <f t="shared" si="28"/>
        <v>-7.6185001999999988</v>
      </c>
      <c r="O69" s="6">
        <f t="shared" si="28"/>
        <v>15.794700000000001</v>
      </c>
      <c r="P69" s="6">
        <f t="shared" si="28"/>
        <v>-2.6688000000000001</v>
      </c>
      <c r="Q69" s="6">
        <f t="shared" si="28"/>
        <v>13.125900000000001</v>
      </c>
      <c r="R69" s="6">
        <f t="shared" si="28"/>
        <v>17.4354385</v>
      </c>
      <c r="S69" s="6">
        <f t="shared" si="28"/>
        <v>-0.95364000000000004</v>
      </c>
      <c r="T69" s="6">
        <f t="shared" si="28"/>
        <v>16.4817985</v>
      </c>
      <c r="U69" s="6">
        <f t="shared" si="28"/>
        <v>50.997874800000005</v>
      </c>
      <c r="V69" s="6">
        <f t="shared" si="28"/>
        <v>-18.748279999999998</v>
      </c>
      <c r="W69" s="6">
        <f t="shared" si="28"/>
        <v>32.249594799999997</v>
      </c>
    </row>
  </sheetData>
  <mergeCells count="39">
    <mergeCell ref="X3:Y3"/>
    <mergeCell ref="B2:Y2"/>
    <mergeCell ref="B28:B29"/>
    <mergeCell ref="C28:E28"/>
    <mergeCell ref="F28:H28"/>
    <mergeCell ref="I28:K28"/>
    <mergeCell ref="L28:N28"/>
    <mergeCell ref="O28:Q28"/>
    <mergeCell ref="R28:T28"/>
    <mergeCell ref="U28:W28"/>
    <mergeCell ref="X28:Y28"/>
    <mergeCell ref="X53:Y53"/>
    <mergeCell ref="B52:Y52"/>
    <mergeCell ref="B27:W27"/>
    <mergeCell ref="R3:T3"/>
    <mergeCell ref="U3:W3"/>
    <mergeCell ref="O53:Q53"/>
    <mergeCell ref="R53:T53"/>
    <mergeCell ref="U53:W53"/>
    <mergeCell ref="C3:E3"/>
    <mergeCell ref="F3:H3"/>
    <mergeCell ref="I3:K3"/>
    <mergeCell ref="L3:N3"/>
    <mergeCell ref="O3:Q3"/>
    <mergeCell ref="C53:E53"/>
    <mergeCell ref="B53:B54"/>
    <mergeCell ref="F53:H53"/>
    <mergeCell ref="R63:T63"/>
    <mergeCell ref="U63:W63"/>
    <mergeCell ref="B62:W62"/>
    <mergeCell ref="B3:B4"/>
    <mergeCell ref="B63:B64"/>
    <mergeCell ref="C63:E63"/>
    <mergeCell ref="F63:H63"/>
    <mergeCell ref="I63:K63"/>
    <mergeCell ref="L63:N63"/>
    <mergeCell ref="O63:Q63"/>
    <mergeCell ref="I53:K53"/>
    <mergeCell ref="L53:N53"/>
  </mergeCells>
  <phoneticPr fontId="17" type="noConversion"/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N58"/>
  <sheetViews>
    <sheetView zoomScale="90" zoomScaleNormal="90" workbookViewId="0"/>
  </sheetViews>
  <sheetFormatPr defaultColWidth="10.33203125" defaultRowHeight="15" customHeight="1" x14ac:dyDescent="0.25"/>
  <cols>
    <col min="1" max="1" width="10.33203125" style="20" customWidth="1"/>
    <col min="2" max="2" width="22" style="20" customWidth="1"/>
    <col min="3" max="248" width="10.33203125" style="20" customWidth="1"/>
  </cols>
  <sheetData>
    <row r="1" spans="1:248" ht="15" customHeight="1" x14ac:dyDescent="0.4">
      <c r="A1" s="18"/>
      <c r="B1" s="19"/>
    </row>
    <row r="2" spans="1:248" ht="15" customHeight="1" x14ac:dyDescent="0.3">
      <c r="B2" s="21" t="s">
        <v>48</v>
      </c>
    </row>
    <row r="3" spans="1:248" ht="15" customHeight="1" x14ac:dyDescent="0.3">
      <c r="B3" s="19"/>
    </row>
    <row r="4" spans="1:248" ht="15" customHeight="1" x14ac:dyDescent="0.25">
      <c r="B4" s="103" t="s">
        <v>36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5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</row>
    <row r="5" spans="1:248" ht="15" customHeight="1" x14ac:dyDescent="0.25">
      <c r="B5" s="106"/>
      <c r="C5" s="108" t="s">
        <v>37</v>
      </c>
      <c r="D5" s="109"/>
      <c r="E5" s="109"/>
      <c r="F5" s="110" t="s">
        <v>1</v>
      </c>
      <c r="G5" s="109"/>
      <c r="H5" s="111"/>
      <c r="I5" s="112" t="s">
        <v>0</v>
      </c>
      <c r="J5" s="109"/>
      <c r="K5" s="109"/>
      <c r="L5" s="110" t="s">
        <v>2</v>
      </c>
      <c r="M5" s="109"/>
      <c r="N5" s="11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</row>
    <row r="6" spans="1:248" ht="15" customHeight="1" x14ac:dyDescent="0.25">
      <c r="A6" s="22"/>
      <c r="B6" s="107"/>
      <c r="C6" s="24" t="s">
        <v>27</v>
      </c>
      <c r="D6" s="24" t="s">
        <v>28</v>
      </c>
      <c r="E6" s="23" t="s">
        <v>29</v>
      </c>
      <c r="F6" s="25" t="s">
        <v>27</v>
      </c>
      <c r="G6" s="24" t="s">
        <v>28</v>
      </c>
      <c r="H6" s="26" t="s">
        <v>29</v>
      </c>
      <c r="I6" s="27" t="s">
        <v>27</v>
      </c>
      <c r="J6" s="24" t="s">
        <v>28</v>
      </c>
      <c r="K6" s="23" t="s">
        <v>29</v>
      </c>
      <c r="L6" s="25" t="s">
        <v>27</v>
      </c>
      <c r="M6" s="24" t="s">
        <v>28</v>
      </c>
      <c r="N6" s="26" t="s">
        <v>29</v>
      </c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</row>
    <row r="7" spans="1:248" ht="15" customHeight="1" x14ac:dyDescent="0.25">
      <c r="A7" s="22"/>
      <c r="B7" s="29" t="s">
        <v>6</v>
      </c>
      <c r="C7" s="80">
        <v>0</v>
      </c>
      <c r="D7" s="80">
        <v>-284</v>
      </c>
      <c r="E7" s="81">
        <f>C7+D7</f>
        <v>-284</v>
      </c>
      <c r="F7" s="82">
        <v>230</v>
      </c>
      <c r="G7" s="82">
        <v>0</v>
      </c>
      <c r="H7" s="81">
        <f t="shared" ref="H7:H25" si="0">F7+G7</f>
        <v>230</v>
      </c>
      <c r="I7" s="82">
        <v>684</v>
      </c>
      <c r="J7" s="82">
        <v>0</v>
      </c>
      <c r="K7" s="81">
        <f>I7+J7</f>
        <v>684</v>
      </c>
      <c r="L7" s="83">
        <v>0</v>
      </c>
      <c r="M7" s="83">
        <v>0</v>
      </c>
      <c r="N7" s="81">
        <f>L7+M7</f>
        <v>0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</row>
    <row r="8" spans="1:248" ht="15" customHeight="1" x14ac:dyDescent="0.25">
      <c r="A8" s="28"/>
      <c r="B8" s="29" t="s">
        <v>7</v>
      </c>
      <c r="C8" s="80">
        <v>0</v>
      </c>
      <c r="D8" s="80">
        <v>-179</v>
      </c>
      <c r="E8" s="85">
        <f>C8+D8</f>
        <v>-179</v>
      </c>
      <c r="F8" s="82">
        <v>0</v>
      </c>
      <c r="G8" s="82">
        <v>0</v>
      </c>
      <c r="H8" s="85">
        <f>F8+G8</f>
        <v>0</v>
      </c>
      <c r="I8" s="82">
        <v>164</v>
      </c>
      <c r="J8" s="82">
        <v>0</v>
      </c>
      <c r="K8" s="85">
        <f>I8+J8</f>
        <v>164</v>
      </c>
      <c r="L8" s="83">
        <v>0</v>
      </c>
      <c r="M8" s="83">
        <v>0</v>
      </c>
      <c r="N8" s="85">
        <f>L8+M8</f>
        <v>0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</row>
    <row r="9" spans="1:248" ht="15" customHeight="1" x14ac:dyDescent="0.25">
      <c r="A9" s="22"/>
      <c r="B9" s="29" t="s">
        <v>8</v>
      </c>
      <c r="C9" s="80">
        <v>188</v>
      </c>
      <c r="D9" s="80">
        <v>-572</v>
      </c>
      <c r="E9" s="85">
        <f t="shared" ref="E9:E25" si="1">C9+D9</f>
        <v>-384</v>
      </c>
      <c r="F9" s="82">
        <v>140</v>
      </c>
      <c r="G9" s="82">
        <v>0</v>
      </c>
      <c r="H9" s="85">
        <f t="shared" si="0"/>
        <v>140</v>
      </c>
      <c r="I9" s="82">
        <v>952</v>
      </c>
      <c r="J9" s="82">
        <v>0</v>
      </c>
      <c r="K9" s="85">
        <f t="shared" ref="K9:K25" si="2">I9+J9</f>
        <v>952</v>
      </c>
      <c r="L9" s="83">
        <v>0</v>
      </c>
      <c r="M9" s="83">
        <v>0</v>
      </c>
      <c r="N9" s="85">
        <f t="shared" ref="N9:N25" si="3">L9+M9</f>
        <v>0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</row>
    <row r="10" spans="1:248" ht="15" customHeight="1" x14ac:dyDescent="0.25">
      <c r="A10" s="22"/>
      <c r="B10" s="29" t="s">
        <v>9</v>
      </c>
      <c r="C10" s="80">
        <v>1065</v>
      </c>
      <c r="D10" s="80">
        <v>-389</v>
      </c>
      <c r="E10" s="85">
        <f t="shared" si="1"/>
        <v>676</v>
      </c>
      <c r="F10" s="82">
        <v>221</v>
      </c>
      <c r="G10" s="82">
        <v>0</v>
      </c>
      <c r="H10" s="85">
        <f t="shared" si="0"/>
        <v>221</v>
      </c>
      <c r="I10" s="82">
        <v>0</v>
      </c>
      <c r="J10" s="82">
        <v>-662</v>
      </c>
      <c r="K10" s="85">
        <f t="shared" si="2"/>
        <v>-662</v>
      </c>
      <c r="L10" s="83">
        <v>0</v>
      </c>
      <c r="M10" s="83">
        <v>0</v>
      </c>
      <c r="N10" s="85">
        <f t="shared" si="3"/>
        <v>0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</row>
    <row r="11" spans="1:248" ht="15" customHeight="1" x14ac:dyDescent="0.25">
      <c r="A11" s="22"/>
      <c r="B11" s="29" t="s">
        <v>10</v>
      </c>
      <c r="C11" s="80">
        <v>100</v>
      </c>
      <c r="D11" s="80">
        <v>-486</v>
      </c>
      <c r="E11" s="85">
        <f t="shared" si="1"/>
        <v>-386</v>
      </c>
      <c r="F11" s="82">
        <v>170</v>
      </c>
      <c r="G11" s="82">
        <v>0</v>
      </c>
      <c r="H11" s="85">
        <f t="shared" si="0"/>
        <v>170</v>
      </c>
      <c r="I11" s="82">
        <v>125</v>
      </c>
      <c r="J11" s="82">
        <v>-323</v>
      </c>
      <c r="K11" s="85">
        <f t="shared" si="2"/>
        <v>-198</v>
      </c>
      <c r="L11" s="83">
        <v>0</v>
      </c>
      <c r="M11" s="83">
        <v>0</v>
      </c>
      <c r="N11" s="85">
        <f t="shared" si="3"/>
        <v>0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</row>
    <row r="12" spans="1:248" ht="15" customHeight="1" x14ac:dyDescent="0.25">
      <c r="A12" s="22"/>
      <c r="B12" s="31" t="s">
        <v>11</v>
      </c>
      <c r="C12" s="80">
        <v>282</v>
      </c>
      <c r="D12" s="80">
        <v>-1581</v>
      </c>
      <c r="E12" s="85">
        <f t="shared" si="1"/>
        <v>-1299</v>
      </c>
      <c r="F12" s="82">
        <v>189</v>
      </c>
      <c r="G12" s="82">
        <v>0</v>
      </c>
      <c r="H12" s="85">
        <f t="shared" si="0"/>
        <v>189</v>
      </c>
      <c r="I12" s="82">
        <v>101</v>
      </c>
      <c r="J12" s="82">
        <v>-242</v>
      </c>
      <c r="K12" s="85">
        <f t="shared" si="2"/>
        <v>-141</v>
      </c>
      <c r="L12" s="83">
        <v>0</v>
      </c>
      <c r="M12" s="83">
        <v>0</v>
      </c>
      <c r="N12" s="85">
        <f t="shared" si="3"/>
        <v>0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</row>
    <row r="13" spans="1:248" ht="15" customHeight="1" x14ac:dyDescent="0.25">
      <c r="A13" s="22"/>
      <c r="B13" s="31" t="s">
        <v>12</v>
      </c>
      <c r="C13" s="80">
        <v>31</v>
      </c>
      <c r="D13" s="80">
        <v>-171</v>
      </c>
      <c r="E13" s="85">
        <f t="shared" si="1"/>
        <v>-140</v>
      </c>
      <c r="F13" s="82">
        <v>650</v>
      </c>
      <c r="G13" s="82">
        <v>-249</v>
      </c>
      <c r="H13" s="85">
        <f t="shared" si="0"/>
        <v>401</v>
      </c>
      <c r="I13" s="82">
        <v>250</v>
      </c>
      <c r="J13" s="82">
        <v>-1121</v>
      </c>
      <c r="K13" s="85">
        <f t="shared" si="2"/>
        <v>-871</v>
      </c>
      <c r="L13" s="83">
        <v>283</v>
      </c>
      <c r="M13" s="83">
        <v>-545</v>
      </c>
      <c r="N13" s="85">
        <f t="shared" si="3"/>
        <v>-262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</row>
    <row r="14" spans="1:248" ht="15" customHeight="1" x14ac:dyDescent="0.25">
      <c r="A14" s="22"/>
      <c r="B14" s="31" t="s">
        <v>13</v>
      </c>
      <c r="C14" s="80">
        <v>44</v>
      </c>
      <c r="D14" s="80">
        <v>-402</v>
      </c>
      <c r="E14" s="85">
        <f t="shared" si="1"/>
        <v>-358</v>
      </c>
      <c r="F14" s="82">
        <v>404</v>
      </c>
      <c r="G14" s="82">
        <v>0</v>
      </c>
      <c r="H14" s="85">
        <f t="shared" si="0"/>
        <v>404</v>
      </c>
      <c r="I14" s="82">
        <v>78</v>
      </c>
      <c r="J14" s="82">
        <v>-148</v>
      </c>
      <c r="K14" s="85">
        <f t="shared" si="2"/>
        <v>-70</v>
      </c>
      <c r="L14" s="83">
        <v>0</v>
      </c>
      <c r="M14" s="83">
        <v>0</v>
      </c>
      <c r="N14" s="85">
        <f t="shared" si="3"/>
        <v>0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</row>
    <row r="15" spans="1:248" ht="15" customHeight="1" x14ac:dyDescent="0.25">
      <c r="A15" s="22"/>
      <c r="B15" s="31" t="s">
        <v>14</v>
      </c>
      <c r="C15" s="80">
        <v>106</v>
      </c>
      <c r="D15" s="80">
        <v>-396</v>
      </c>
      <c r="E15" s="85">
        <f t="shared" si="1"/>
        <v>-290</v>
      </c>
      <c r="F15" s="82">
        <v>0</v>
      </c>
      <c r="G15" s="82">
        <v>-124</v>
      </c>
      <c r="H15" s="85">
        <f t="shared" si="0"/>
        <v>-124</v>
      </c>
      <c r="I15" s="82">
        <v>757</v>
      </c>
      <c r="J15" s="82">
        <v>-477</v>
      </c>
      <c r="K15" s="85">
        <f t="shared" si="2"/>
        <v>280</v>
      </c>
      <c r="L15" s="83">
        <v>0</v>
      </c>
      <c r="M15" s="83">
        <v>-750</v>
      </c>
      <c r="N15" s="85">
        <f t="shared" si="3"/>
        <v>-750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</row>
    <row r="16" spans="1:248" ht="15" customHeight="1" x14ac:dyDescent="0.3">
      <c r="A16" s="22"/>
      <c r="B16" s="31" t="s">
        <v>15</v>
      </c>
      <c r="C16" s="156">
        <v>80</v>
      </c>
      <c r="D16" s="156">
        <v>-465</v>
      </c>
      <c r="E16" s="85">
        <f t="shared" si="1"/>
        <v>-385</v>
      </c>
      <c r="F16" s="157">
        <v>290</v>
      </c>
      <c r="G16" s="157">
        <v>-100</v>
      </c>
      <c r="H16" s="85">
        <f t="shared" si="0"/>
        <v>190</v>
      </c>
      <c r="I16" s="157">
        <v>393</v>
      </c>
      <c r="J16" s="157">
        <v>-240</v>
      </c>
      <c r="K16" s="85">
        <f t="shared" si="2"/>
        <v>153</v>
      </c>
      <c r="L16" s="158">
        <v>0</v>
      </c>
      <c r="M16" s="158">
        <v>0</v>
      </c>
      <c r="N16" s="85">
        <f t="shared" si="3"/>
        <v>0</v>
      </c>
      <c r="O16" s="22"/>
      <c r="P16" s="79"/>
      <c r="Q16" s="79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</row>
    <row r="17" spans="1:248" ht="15" customHeight="1" x14ac:dyDescent="0.3">
      <c r="A17" s="22"/>
      <c r="B17" s="31" t="s">
        <v>16</v>
      </c>
      <c r="C17" s="156">
        <v>232</v>
      </c>
      <c r="D17" s="156">
        <v>-497</v>
      </c>
      <c r="E17" s="85">
        <f t="shared" si="1"/>
        <v>-265</v>
      </c>
      <c r="F17" s="157">
        <v>60</v>
      </c>
      <c r="G17" s="157">
        <v>0</v>
      </c>
      <c r="H17" s="85">
        <f t="shared" si="0"/>
        <v>60</v>
      </c>
      <c r="I17" s="157">
        <v>0</v>
      </c>
      <c r="J17" s="157">
        <v>-187</v>
      </c>
      <c r="K17" s="85">
        <f t="shared" si="2"/>
        <v>-187</v>
      </c>
      <c r="L17" s="158">
        <v>0</v>
      </c>
      <c r="M17" s="158">
        <v>0</v>
      </c>
      <c r="N17" s="85">
        <f t="shared" si="3"/>
        <v>0</v>
      </c>
      <c r="O17" s="22"/>
      <c r="P17" s="79"/>
      <c r="Q17" s="79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</row>
    <row r="18" spans="1:248" ht="15" customHeight="1" x14ac:dyDescent="0.3">
      <c r="A18" s="22"/>
      <c r="B18" s="31" t="s">
        <v>17</v>
      </c>
      <c r="C18" s="156"/>
      <c r="D18" s="156">
        <v>-340</v>
      </c>
      <c r="E18" s="85">
        <f t="shared" si="1"/>
        <v>-340</v>
      </c>
      <c r="F18" s="157">
        <v>75</v>
      </c>
      <c r="G18" s="157">
        <v>-182</v>
      </c>
      <c r="H18" s="85">
        <f t="shared" si="0"/>
        <v>-107</v>
      </c>
      <c r="I18" s="157">
        <v>0</v>
      </c>
      <c r="J18" s="157">
        <v>-162</v>
      </c>
      <c r="K18" s="85">
        <f t="shared" si="2"/>
        <v>-162</v>
      </c>
      <c r="L18" s="158">
        <v>0</v>
      </c>
      <c r="M18" s="158">
        <v>0</v>
      </c>
      <c r="N18" s="85">
        <f t="shared" si="3"/>
        <v>0</v>
      </c>
      <c r="O18" s="22"/>
      <c r="P18" s="79"/>
      <c r="Q18" s="79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</row>
    <row r="19" spans="1:248" ht="15" customHeight="1" x14ac:dyDescent="0.3">
      <c r="A19" s="22"/>
      <c r="B19" s="32" t="s">
        <v>18</v>
      </c>
      <c r="C19" s="156">
        <v>20</v>
      </c>
      <c r="D19" s="156">
        <v>-363.12</v>
      </c>
      <c r="E19" s="85">
        <f t="shared" si="1"/>
        <v>-343.12</v>
      </c>
      <c r="F19" s="157">
        <v>374</v>
      </c>
      <c r="G19" s="157">
        <v>0</v>
      </c>
      <c r="H19" s="85">
        <f t="shared" si="0"/>
        <v>374</v>
      </c>
      <c r="I19" s="157">
        <v>119</v>
      </c>
      <c r="J19" s="157">
        <v>-1282</v>
      </c>
      <c r="K19" s="85">
        <f t="shared" si="2"/>
        <v>-1163</v>
      </c>
      <c r="L19" s="158">
        <v>0</v>
      </c>
      <c r="M19" s="158">
        <v>0</v>
      </c>
      <c r="N19" s="85">
        <f t="shared" si="3"/>
        <v>0</v>
      </c>
      <c r="O19" s="28"/>
      <c r="P19" s="79"/>
      <c r="Q19" s="79"/>
      <c r="R19" s="22"/>
      <c r="S19" s="22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</row>
    <row r="20" spans="1:248" ht="15" customHeight="1" x14ac:dyDescent="0.3">
      <c r="A20" s="22"/>
      <c r="B20" s="32" t="s">
        <v>19</v>
      </c>
      <c r="C20" s="156"/>
      <c r="D20" s="156">
        <v>-413.95</v>
      </c>
      <c r="E20" s="85">
        <f t="shared" si="1"/>
        <v>-413.95</v>
      </c>
      <c r="F20" s="157">
        <v>79</v>
      </c>
      <c r="G20" s="157">
        <v>-70.569999999999993</v>
      </c>
      <c r="H20" s="85">
        <f t="shared" si="0"/>
        <v>8.4300000000000068</v>
      </c>
      <c r="I20" s="157">
        <v>0</v>
      </c>
      <c r="J20" s="157">
        <v>-419.3</v>
      </c>
      <c r="K20" s="85">
        <f t="shared" si="2"/>
        <v>-419.3</v>
      </c>
      <c r="L20" s="158">
        <v>0</v>
      </c>
      <c r="M20" s="158">
        <v>-630</v>
      </c>
      <c r="N20" s="85">
        <f t="shared" si="3"/>
        <v>-630</v>
      </c>
      <c r="O20" s="28"/>
      <c r="P20" s="79"/>
      <c r="Q20" s="79"/>
      <c r="R20" s="22"/>
      <c r="S20" s="22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</row>
    <row r="21" spans="1:248" ht="15" customHeight="1" x14ac:dyDescent="0.3">
      <c r="A21" s="22"/>
      <c r="B21" s="32" t="s">
        <v>20</v>
      </c>
      <c r="C21" s="156">
        <v>67.8</v>
      </c>
      <c r="D21" s="156">
        <v>-342</v>
      </c>
      <c r="E21" s="85">
        <f t="shared" si="1"/>
        <v>-274.2</v>
      </c>
      <c r="F21" s="157">
        <v>0</v>
      </c>
      <c r="G21" s="157">
        <v>-126</v>
      </c>
      <c r="H21" s="85">
        <f t="shared" si="0"/>
        <v>-126</v>
      </c>
      <c r="I21" s="157">
        <v>126</v>
      </c>
      <c r="J21" s="157">
        <v>-437</v>
      </c>
      <c r="K21" s="85">
        <f t="shared" si="2"/>
        <v>-311</v>
      </c>
      <c r="L21" s="158">
        <v>0</v>
      </c>
      <c r="M21" s="158">
        <v>0</v>
      </c>
      <c r="N21" s="85">
        <f t="shared" si="3"/>
        <v>0</v>
      </c>
      <c r="O21" s="28"/>
      <c r="P21" s="79"/>
      <c r="Q21" s="79"/>
      <c r="R21" s="22"/>
      <c r="S21" s="22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</row>
    <row r="22" spans="1:248" ht="15" customHeight="1" x14ac:dyDescent="0.3">
      <c r="A22" s="22"/>
      <c r="B22" s="32" t="s">
        <v>24</v>
      </c>
      <c r="C22" s="159"/>
      <c r="D22" s="156">
        <v>-131.19999999999999</v>
      </c>
      <c r="E22" s="85">
        <f t="shared" si="1"/>
        <v>-131.19999999999999</v>
      </c>
      <c r="F22" s="160">
        <v>41</v>
      </c>
      <c r="G22" s="160">
        <v>0</v>
      </c>
      <c r="H22" s="85">
        <f t="shared" si="0"/>
        <v>41</v>
      </c>
      <c r="I22" s="160">
        <v>131.19999999999999</v>
      </c>
      <c r="J22" s="160">
        <v>-398.4</v>
      </c>
      <c r="K22" s="85">
        <f t="shared" si="2"/>
        <v>-267.2</v>
      </c>
      <c r="L22" s="161">
        <v>0</v>
      </c>
      <c r="M22" s="161">
        <v>0</v>
      </c>
      <c r="N22" s="85">
        <f t="shared" si="3"/>
        <v>0</v>
      </c>
      <c r="O22" s="28"/>
      <c r="P22" s="79"/>
      <c r="Q22" s="79"/>
      <c r="R22" s="22"/>
      <c r="S22" s="22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</row>
    <row r="23" spans="1:248" ht="15" customHeight="1" x14ac:dyDescent="0.3">
      <c r="A23" s="22"/>
      <c r="B23" s="32" t="s">
        <v>41</v>
      </c>
      <c r="C23" s="162"/>
      <c r="D23" s="163">
        <v>-45.8</v>
      </c>
      <c r="E23" s="85">
        <f t="shared" si="1"/>
        <v>-45.8</v>
      </c>
      <c r="F23" s="163">
        <v>137</v>
      </c>
      <c r="G23" s="163">
        <v>-682.6</v>
      </c>
      <c r="H23" s="85">
        <f t="shared" si="0"/>
        <v>-545.6</v>
      </c>
      <c r="I23" s="163">
        <v>422.1</v>
      </c>
      <c r="J23" s="163">
        <v>-649.1</v>
      </c>
      <c r="K23" s="85">
        <f t="shared" si="2"/>
        <v>-227</v>
      </c>
      <c r="L23" s="163">
        <v>0</v>
      </c>
      <c r="M23" s="163">
        <v>0</v>
      </c>
      <c r="N23" s="85">
        <f t="shared" si="3"/>
        <v>0</v>
      </c>
      <c r="O23" s="28"/>
      <c r="P23" s="79"/>
      <c r="Q23" s="79"/>
      <c r="R23" s="22"/>
      <c r="S23" s="22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</row>
    <row r="24" spans="1:248" ht="15" customHeight="1" x14ac:dyDescent="0.3">
      <c r="A24" s="22"/>
      <c r="B24" s="32" t="s">
        <v>42</v>
      </c>
      <c r="C24" s="163">
        <v>410.5</v>
      </c>
      <c r="D24" s="163">
        <v>-511.8</v>
      </c>
      <c r="E24" s="85">
        <f t="shared" si="1"/>
        <v>-101.30000000000001</v>
      </c>
      <c r="F24" s="163">
        <v>316.5</v>
      </c>
      <c r="G24" s="163">
        <v>-605.4</v>
      </c>
      <c r="H24" s="85">
        <f t="shared" si="0"/>
        <v>-288.89999999999998</v>
      </c>
      <c r="I24" s="163">
        <v>276.5</v>
      </c>
      <c r="J24" s="163">
        <v>-208</v>
      </c>
      <c r="K24" s="85">
        <f t="shared" si="2"/>
        <v>68.5</v>
      </c>
      <c r="L24" s="163">
        <v>0</v>
      </c>
      <c r="M24" s="163">
        <v>0</v>
      </c>
      <c r="N24" s="85">
        <f t="shared" si="3"/>
        <v>0</v>
      </c>
      <c r="O24" s="28"/>
      <c r="P24" s="79"/>
      <c r="Q24" s="79"/>
      <c r="R24" s="22"/>
      <c r="S24" s="22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</row>
    <row r="25" spans="1:248" ht="15" customHeight="1" x14ac:dyDescent="0.25">
      <c r="A25" s="22"/>
      <c r="B25" s="32" t="s">
        <v>43</v>
      </c>
      <c r="C25" s="163">
        <v>402.25200000000001</v>
      </c>
      <c r="D25" s="163">
        <v>-140.6</v>
      </c>
      <c r="E25" s="85">
        <f t="shared" si="1"/>
        <v>261.65200000000004</v>
      </c>
      <c r="F25" s="163">
        <v>0</v>
      </c>
      <c r="G25" s="163">
        <v>-392</v>
      </c>
      <c r="H25" s="85">
        <f t="shared" si="0"/>
        <v>-392</v>
      </c>
      <c r="I25" s="163">
        <v>0</v>
      </c>
      <c r="J25" s="163">
        <v>-449</v>
      </c>
      <c r="K25" s="85">
        <f t="shared" si="2"/>
        <v>-449</v>
      </c>
      <c r="L25" s="163">
        <v>0</v>
      </c>
      <c r="M25" s="163">
        <v>0</v>
      </c>
      <c r="N25" s="85">
        <f t="shared" si="3"/>
        <v>0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</row>
    <row r="26" spans="1:248" ht="15" customHeight="1" x14ac:dyDescent="0.25">
      <c r="A26" s="22"/>
      <c r="B26" s="33" t="s">
        <v>38</v>
      </c>
      <c r="C26" s="34">
        <f>SUM(C7:C25)</f>
        <v>3028.5520000000001</v>
      </c>
      <c r="D26" s="34">
        <f t="shared" ref="D26:N26" si="4">SUM(D7:D25)</f>
        <v>-7710.47</v>
      </c>
      <c r="E26" s="34">
        <f t="shared" si="4"/>
        <v>-4681.9179999999997</v>
      </c>
      <c r="F26" s="34">
        <f t="shared" si="4"/>
        <v>3376.5</v>
      </c>
      <c r="G26" s="34">
        <f t="shared" si="4"/>
        <v>-2531.5700000000002</v>
      </c>
      <c r="H26" s="34">
        <f t="shared" si="4"/>
        <v>844.92999999999984</v>
      </c>
      <c r="I26" s="34">
        <f t="shared" si="4"/>
        <v>4578.8</v>
      </c>
      <c r="J26" s="34">
        <f t="shared" si="4"/>
        <v>-7404.8</v>
      </c>
      <c r="K26" s="34">
        <f t="shared" si="4"/>
        <v>-2826</v>
      </c>
      <c r="L26" s="34">
        <f t="shared" si="4"/>
        <v>283</v>
      </c>
      <c r="M26" s="34">
        <f t="shared" si="4"/>
        <v>-1925</v>
      </c>
      <c r="N26" s="34">
        <f t="shared" si="4"/>
        <v>-1642</v>
      </c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</row>
    <row r="27" spans="1:248" ht="15" customHeight="1" x14ac:dyDescent="0.25">
      <c r="A27" s="22"/>
      <c r="B27" s="35" t="s">
        <v>39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</row>
    <row r="28" spans="1:248" ht="15" customHeight="1" x14ac:dyDescent="0.25">
      <c r="A28" s="22"/>
      <c r="B28" s="22"/>
      <c r="C28" s="36"/>
      <c r="D28" s="36"/>
      <c r="E28" s="36"/>
      <c r="F28" s="30"/>
      <c r="G28" s="37"/>
      <c r="H28" s="37"/>
      <c r="I28" s="37"/>
      <c r="J28" s="30"/>
      <c r="K28" s="30"/>
      <c r="L28" s="37"/>
      <c r="M28" s="37"/>
      <c r="N28" s="37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</row>
    <row r="29" spans="1:248" ht="15" customHeight="1" x14ac:dyDescent="0.25">
      <c r="A29" s="28"/>
      <c r="B29" s="103" t="s">
        <v>40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5"/>
      <c r="O29" s="37"/>
      <c r="P29" s="37"/>
      <c r="Q29" s="37"/>
      <c r="R29" s="37"/>
      <c r="S29" s="30"/>
      <c r="T29" s="30"/>
      <c r="U29" s="37"/>
      <c r="V29" s="37"/>
      <c r="W29" s="37"/>
      <c r="X29" s="37"/>
      <c r="Y29" s="30"/>
      <c r="Z29" s="30"/>
      <c r="AA29" s="37"/>
      <c r="AB29" s="37"/>
      <c r="AC29" s="30"/>
      <c r="AD29" s="30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</row>
    <row r="30" spans="1:248" ht="15" customHeight="1" x14ac:dyDescent="0.25">
      <c r="A30" s="22"/>
      <c r="B30" s="106"/>
      <c r="C30" s="113" t="s">
        <v>37</v>
      </c>
      <c r="D30" s="114"/>
      <c r="E30" s="115"/>
      <c r="F30" s="116" t="s">
        <v>1</v>
      </c>
      <c r="G30" s="114"/>
      <c r="H30" s="117"/>
      <c r="I30" s="118" t="s">
        <v>0</v>
      </c>
      <c r="J30" s="114"/>
      <c r="K30" s="115"/>
      <c r="L30" s="119" t="s">
        <v>2</v>
      </c>
      <c r="M30" s="120"/>
      <c r="N30" s="121"/>
      <c r="O30" s="39"/>
      <c r="P30" s="39"/>
      <c r="Q30" s="39"/>
      <c r="R30" s="39"/>
      <c r="S30" s="38"/>
      <c r="T30" s="38"/>
      <c r="U30" s="39"/>
      <c r="V30" s="39"/>
      <c r="W30" s="39"/>
      <c r="X30" s="39"/>
      <c r="Y30" s="38"/>
      <c r="Z30" s="38"/>
      <c r="AA30" s="39"/>
      <c r="AB30" s="39"/>
      <c r="AC30" s="38"/>
      <c r="AD30" s="3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</row>
    <row r="31" spans="1:248" ht="15" customHeight="1" x14ac:dyDescent="0.3">
      <c r="A31" s="19"/>
      <c r="B31" s="107"/>
      <c r="C31" s="24" t="s">
        <v>27</v>
      </c>
      <c r="D31" s="24" t="s">
        <v>28</v>
      </c>
      <c r="E31" s="23" t="s">
        <v>29</v>
      </c>
      <c r="F31" s="25" t="s">
        <v>27</v>
      </c>
      <c r="G31" s="24" t="s">
        <v>28</v>
      </c>
      <c r="H31" s="26" t="s">
        <v>29</v>
      </c>
      <c r="I31" s="27" t="s">
        <v>27</v>
      </c>
      <c r="J31" s="24" t="s">
        <v>28</v>
      </c>
      <c r="K31" s="23" t="s">
        <v>29</v>
      </c>
      <c r="L31" s="25" t="s">
        <v>27</v>
      </c>
      <c r="M31" s="24" t="s">
        <v>28</v>
      </c>
      <c r="N31" s="26" t="s">
        <v>29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</row>
    <row r="32" spans="1:248" ht="15" customHeight="1" x14ac:dyDescent="0.25">
      <c r="A32" s="28"/>
      <c r="B32" s="29" t="s">
        <v>6</v>
      </c>
      <c r="C32" s="80">
        <v>1300</v>
      </c>
      <c r="D32" s="80">
        <v>-284</v>
      </c>
      <c r="E32" s="81">
        <f>C32+D32</f>
        <v>1016</v>
      </c>
      <c r="F32" s="82">
        <v>230</v>
      </c>
      <c r="G32" s="82">
        <v>0</v>
      </c>
      <c r="H32" s="81">
        <f t="shared" ref="H32:H50" si="5">F32+G32</f>
        <v>230</v>
      </c>
      <c r="I32" s="83">
        <v>899</v>
      </c>
      <c r="J32" s="83">
        <v>-963</v>
      </c>
      <c r="K32" s="81">
        <f>I32+J32</f>
        <v>-64</v>
      </c>
      <c r="L32" s="83">
        <v>0</v>
      </c>
      <c r="M32" s="83">
        <v>0</v>
      </c>
      <c r="N32" s="88">
        <f>L32+M32</f>
        <v>0</v>
      </c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</row>
    <row r="33" spans="1:248" ht="15" customHeight="1" x14ac:dyDescent="0.25">
      <c r="A33" s="22"/>
      <c r="B33" s="29" t="s">
        <v>7</v>
      </c>
      <c r="C33" s="84">
        <v>2433</v>
      </c>
      <c r="D33" s="84">
        <v>-179</v>
      </c>
      <c r="E33" s="85">
        <f>C33+D33</f>
        <v>2254</v>
      </c>
      <c r="F33" s="86">
        <v>0</v>
      </c>
      <c r="G33" s="86">
        <v>0</v>
      </c>
      <c r="H33" s="85">
        <f>F33+G33</f>
        <v>0</v>
      </c>
      <c r="I33" s="87">
        <v>2380</v>
      </c>
      <c r="J33" s="87">
        <v>-823</v>
      </c>
      <c r="K33" s="85">
        <f>I33+J33</f>
        <v>1557</v>
      </c>
      <c r="L33" s="87">
        <v>0</v>
      </c>
      <c r="M33" s="87">
        <v>0</v>
      </c>
      <c r="N33" s="74">
        <f>L33+M33</f>
        <v>0</v>
      </c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</row>
    <row r="34" spans="1:248" ht="15" customHeight="1" x14ac:dyDescent="0.25">
      <c r="A34" s="28"/>
      <c r="B34" s="29" t="s">
        <v>8</v>
      </c>
      <c r="C34" s="84">
        <v>2185</v>
      </c>
      <c r="D34" s="84">
        <v>-887</v>
      </c>
      <c r="E34" s="85">
        <f t="shared" ref="E34:E50" si="6">C34+D34</f>
        <v>1298</v>
      </c>
      <c r="F34" s="86">
        <v>140</v>
      </c>
      <c r="G34" s="86">
        <v>0</v>
      </c>
      <c r="H34" s="85">
        <f t="shared" si="5"/>
        <v>140</v>
      </c>
      <c r="I34" s="87">
        <v>3782</v>
      </c>
      <c r="J34" s="87">
        <v>-682</v>
      </c>
      <c r="K34" s="85">
        <f t="shared" ref="K34:K50" si="7">I34+J34</f>
        <v>3100</v>
      </c>
      <c r="L34" s="87">
        <v>0</v>
      </c>
      <c r="M34" s="87">
        <v>0</v>
      </c>
      <c r="N34" s="74">
        <f t="shared" ref="N34:N50" si="8">L34+M34</f>
        <v>0</v>
      </c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</row>
    <row r="35" spans="1:248" ht="15" customHeight="1" x14ac:dyDescent="0.25">
      <c r="A35" s="22"/>
      <c r="B35" s="29" t="s">
        <v>9</v>
      </c>
      <c r="C35" s="84">
        <v>2848</v>
      </c>
      <c r="D35" s="84">
        <v>-829</v>
      </c>
      <c r="E35" s="85">
        <f t="shared" si="6"/>
        <v>2019</v>
      </c>
      <c r="F35" s="86">
        <v>221</v>
      </c>
      <c r="G35" s="86">
        <v>0</v>
      </c>
      <c r="H35" s="85">
        <f t="shared" si="5"/>
        <v>221</v>
      </c>
      <c r="I35" s="87">
        <v>489</v>
      </c>
      <c r="J35" s="87">
        <v>-1143</v>
      </c>
      <c r="K35" s="85">
        <f t="shared" si="7"/>
        <v>-654</v>
      </c>
      <c r="L35" s="87">
        <v>0</v>
      </c>
      <c r="M35" s="87">
        <v>0</v>
      </c>
      <c r="N35" s="74">
        <f t="shared" si="8"/>
        <v>0</v>
      </c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</row>
    <row r="36" spans="1:248" ht="15" customHeight="1" x14ac:dyDescent="0.25">
      <c r="A36" s="22"/>
      <c r="B36" s="29" t="s">
        <v>10</v>
      </c>
      <c r="C36" s="84">
        <v>960</v>
      </c>
      <c r="D36" s="84">
        <v>-554</v>
      </c>
      <c r="E36" s="85">
        <f t="shared" si="6"/>
        <v>406</v>
      </c>
      <c r="F36" s="86">
        <v>170</v>
      </c>
      <c r="G36" s="86">
        <v>0</v>
      </c>
      <c r="H36" s="85">
        <f t="shared" si="5"/>
        <v>170</v>
      </c>
      <c r="I36" s="87">
        <v>1337</v>
      </c>
      <c r="J36" s="87">
        <v>-491</v>
      </c>
      <c r="K36" s="85">
        <f t="shared" si="7"/>
        <v>846</v>
      </c>
      <c r="L36" s="87">
        <v>207</v>
      </c>
      <c r="M36" s="87">
        <v>0</v>
      </c>
      <c r="N36" s="74">
        <f t="shared" si="8"/>
        <v>207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</row>
    <row r="37" spans="1:248" ht="15" customHeight="1" x14ac:dyDescent="0.25">
      <c r="A37" s="22"/>
      <c r="B37" s="31" t="s">
        <v>11</v>
      </c>
      <c r="C37" s="84">
        <v>2463</v>
      </c>
      <c r="D37" s="84">
        <v>-1972</v>
      </c>
      <c r="E37" s="85">
        <f t="shared" si="6"/>
        <v>491</v>
      </c>
      <c r="F37" s="86">
        <v>260</v>
      </c>
      <c r="G37" s="86">
        <v>0</v>
      </c>
      <c r="H37" s="85">
        <f t="shared" si="5"/>
        <v>260</v>
      </c>
      <c r="I37" s="87">
        <v>1081</v>
      </c>
      <c r="J37" s="87">
        <v>-515</v>
      </c>
      <c r="K37" s="85">
        <f t="shared" si="7"/>
        <v>566</v>
      </c>
      <c r="L37" s="87">
        <v>103</v>
      </c>
      <c r="M37" s="87">
        <v>-14376</v>
      </c>
      <c r="N37" s="74">
        <f t="shared" si="8"/>
        <v>-14273</v>
      </c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</row>
    <row r="38" spans="1:248" ht="15" customHeight="1" x14ac:dyDescent="0.25">
      <c r="A38" s="22"/>
      <c r="B38" s="31" t="s">
        <v>12</v>
      </c>
      <c r="C38" s="84">
        <v>4593</v>
      </c>
      <c r="D38" s="84">
        <v>-2960</v>
      </c>
      <c r="E38" s="85">
        <f t="shared" si="6"/>
        <v>1633</v>
      </c>
      <c r="F38" s="86">
        <v>721</v>
      </c>
      <c r="G38" s="86">
        <v>-249</v>
      </c>
      <c r="H38" s="85">
        <f t="shared" si="5"/>
        <v>472</v>
      </c>
      <c r="I38" s="87">
        <v>3840</v>
      </c>
      <c r="J38" s="87">
        <v>-3662</v>
      </c>
      <c r="K38" s="85">
        <f t="shared" si="7"/>
        <v>178</v>
      </c>
      <c r="L38" s="87">
        <v>4865</v>
      </c>
      <c r="M38" s="87">
        <v>-545</v>
      </c>
      <c r="N38" s="74">
        <f t="shared" si="8"/>
        <v>4320</v>
      </c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</row>
    <row r="39" spans="1:248" ht="15" customHeight="1" x14ac:dyDescent="0.25">
      <c r="A39" s="22"/>
      <c r="B39" s="31" t="s">
        <v>13</v>
      </c>
      <c r="C39" s="84">
        <v>1685</v>
      </c>
      <c r="D39" s="84">
        <v>-500</v>
      </c>
      <c r="E39" s="85">
        <f t="shared" si="6"/>
        <v>1185</v>
      </c>
      <c r="F39" s="86">
        <v>404</v>
      </c>
      <c r="G39" s="86">
        <v>0</v>
      </c>
      <c r="H39" s="85">
        <f t="shared" si="5"/>
        <v>404</v>
      </c>
      <c r="I39" s="87">
        <v>1400</v>
      </c>
      <c r="J39" s="87">
        <v>-1050</v>
      </c>
      <c r="K39" s="85">
        <f t="shared" si="7"/>
        <v>350</v>
      </c>
      <c r="L39" s="87">
        <v>291</v>
      </c>
      <c r="M39" s="87">
        <v>-1070</v>
      </c>
      <c r="N39" s="74">
        <f t="shared" si="8"/>
        <v>-779</v>
      </c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</row>
    <row r="40" spans="1:248" ht="15" customHeight="1" x14ac:dyDescent="0.25">
      <c r="A40" s="22"/>
      <c r="B40" s="31" t="s">
        <v>14</v>
      </c>
      <c r="C40" s="84">
        <v>732</v>
      </c>
      <c r="D40" s="84">
        <v>-759</v>
      </c>
      <c r="E40" s="85">
        <f t="shared" si="6"/>
        <v>-27</v>
      </c>
      <c r="F40" s="86">
        <v>0</v>
      </c>
      <c r="G40" s="86">
        <v>-326</v>
      </c>
      <c r="H40" s="85">
        <f>F40+G40</f>
        <v>-326</v>
      </c>
      <c r="I40" s="87">
        <v>1964</v>
      </c>
      <c r="J40" s="87">
        <v>-806</v>
      </c>
      <c r="K40" s="85">
        <f t="shared" si="7"/>
        <v>1158</v>
      </c>
      <c r="L40" s="87">
        <v>1963</v>
      </c>
      <c r="M40" s="87">
        <v>-750</v>
      </c>
      <c r="N40" s="74">
        <f t="shared" si="8"/>
        <v>1213</v>
      </c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</row>
    <row r="41" spans="1:248" ht="15" customHeight="1" x14ac:dyDescent="0.3">
      <c r="A41" s="22"/>
      <c r="B41" s="31" t="s">
        <v>15</v>
      </c>
      <c r="C41" s="162">
        <v>299</v>
      </c>
      <c r="D41" s="162">
        <v>-704</v>
      </c>
      <c r="E41" s="85">
        <f t="shared" si="6"/>
        <v>-405</v>
      </c>
      <c r="F41" s="164">
        <v>444</v>
      </c>
      <c r="G41" s="164">
        <v>-166</v>
      </c>
      <c r="H41" s="85">
        <f t="shared" si="5"/>
        <v>278</v>
      </c>
      <c r="I41" s="165">
        <v>859</v>
      </c>
      <c r="J41" s="165">
        <v>-748</v>
      </c>
      <c r="K41" s="85">
        <f t="shared" si="7"/>
        <v>111</v>
      </c>
      <c r="L41" s="165">
        <v>385</v>
      </c>
      <c r="M41" s="165">
        <v>-175</v>
      </c>
      <c r="N41" s="74">
        <f t="shared" si="8"/>
        <v>210</v>
      </c>
      <c r="O41" s="22"/>
      <c r="P41" s="79"/>
      <c r="Q41" s="79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</row>
    <row r="42" spans="1:248" ht="15" customHeight="1" x14ac:dyDescent="0.3">
      <c r="A42" s="22"/>
      <c r="B42" s="31" t="s">
        <v>16</v>
      </c>
      <c r="C42" s="162">
        <v>712</v>
      </c>
      <c r="D42" s="162">
        <v>-974</v>
      </c>
      <c r="E42" s="85">
        <f t="shared" si="6"/>
        <v>-262</v>
      </c>
      <c r="F42" s="164">
        <v>60</v>
      </c>
      <c r="G42" s="164">
        <v>0</v>
      </c>
      <c r="H42" s="85">
        <f t="shared" si="5"/>
        <v>60</v>
      </c>
      <c r="I42" s="165">
        <v>0</v>
      </c>
      <c r="J42" s="165">
        <v>-433</v>
      </c>
      <c r="K42" s="85">
        <f t="shared" si="7"/>
        <v>-433</v>
      </c>
      <c r="L42" s="165">
        <v>1757</v>
      </c>
      <c r="M42" s="165">
        <v>-97</v>
      </c>
      <c r="N42" s="74">
        <f t="shared" si="8"/>
        <v>1660</v>
      </c>
      <c r="O42" s="22"/>
      <c r="P42" s="79"/>
      <c r="Q42" s="79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</row>
    <row r="43" spans="1:248" ht="15" customHeight="1" x14ac:dyDescent="0.3">
      <c r="A43" s="22"/>
      <c r="B43" s="32" t="s">
        <v>17</v>
      </c>
      <c r="C43" s="162">
        <v>7742</v>
      </c>
      <c r="D43" s="162">
        <v>-4992</v>
      </c>
      <c r="E43" s="85">
        <f t="shared" si="6"/>
        <v>2750</v>
      </c>
      <c r="F43" s="164">
        <v>75</v>
      </c>
      <c r="G43" s="164">
        <v>-182</v>
      </c>
      <c r="H43" s="85">
        <f t="shared" si="5"/>
        <v>-107</v>
      </c>
      <c r="I43" s="165">
        <v>822</v>
      </c>
      <c r="J43" s="165">
        <v>-162</v>
      </c>
      <c r="K43" s="85">
        <f t="shared" si="7"/>
        <v>660</v>
      </c>
      <c r="L43" s="165">
        <v>3999</v>
      </c>
      <c r="M43" s="165">
        <v>-100</v>
      </c>
      <c r="N43" s="74">
        <f t="shared" si="8"/>
        <v>3899</v>
      </c>
      <c r="O43" s="22"/>
      <c r="P43" s="79"/>
      <c r="Q43" s="79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</row>
    <row r="44" spans="1:248" ht="15" customHeight="1" x14ac:dyDescent="0.3">
      <c r="A44" s="22"/>
      <c r="B44" s="32" t="s">
        <v>18</v>
      </c>
      <c r="C44" s="162">
        <v>11533</v>
      </c>
      <c r="D44" s="162">
        <v>-3318.12</v>
      </c>
      <c r="E44" s="85">
        <f t="shared" si="6"/>
        <v>8214.880000000001</v>
      </c>
      <c r="F44" s="164">
        <v>919</v>
      </c>
      <c r="G44" s="164">
        <v>0</v>
      </c>
      <c r="H44" s="85">
        <f t="shared" si="5"/>
        <v>919</v>
      </c>
      <c r="I44" s="165">
        <v>353</v>
      </c>
      <c r="J44" s="165">
        <v>-7020.8</v>
      </c>
      <c r="K44" s="85">
        <f t="shared" si="7"/>
        <v>-6667.8</v>
      </c>
      <c r="L44" s="165">
        <v>4831.71</v>
      </c>
      <c r="M44" s="165">
        <v>-584</v>
      </c>
      <c r="N44" s="74">
        <f t="shared" si="8"/>
        <v>4247.71</v>
      </c>
      <c r="O44" s="22"/>
      <c r="P44" s="79"/>
      <c r="Q44" s="79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</row>
    <row r="45" spans="1:248" ht="15" customHeight="1" x14ac:dyDescent="0.3">
      <c r="A45" s="22"/>
      <c r="B45" s="32" t="s">
        <v>19</v>
      </c>
      <c r="C45" s="162">
        <v>378</v>
      </c>
      <c r="D45" s="162">
        <v>-711.75</v>
      </c>
      <c r="E45" s="85">
        <f t="shared" si="6"/>
        <v>-333.75</v>
      </c>
      <c r="F45" s="164">
        <v>79</v>
      </c>
      <c r="G45" s="164">
        <v>-155.57</v>
      </c>
      <c r="H45" s="85">
        <f t="shared" si="5"/>
        <v>-76.569999999999993</v>
      </c>
      <c r="I45" s="165">
        <v>1788.5</v>
      </c>
      <c r="J45" s="165">
        <v>-1782.3</v>
      </c>
      <c r="K45" s="85">
        <f t="shared" si="7"/>
        <v>6.2000000000000455</v>
      </c>
      <c r="L45" s="165">
        <v>869</v>
      </c>
      <c r="M45" s="165">
        <v>-947</v>
      </c>
      <c r="N45" s="74">
        <f t="shared" si="8"/>
        <v>-78</v>
      </c>
      <c r="O45" s="28"/>
      <c r="P45" s="79"/>
      <c r="Q45" s="79"/>
      <c r="R45" s="22"/>
      <c r="S45" s="22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</row>
    <row r="46" spans="1:248" ht="15" customHeight="1" x14ac:dyDescent="0.3">
      <c r="A46" s="22"/>
      <c r="B46" s="32" t="s">
        <v>20</v>
      </c>
      <c r="C46" s="162">
        <v>2158.3000000000002</v>
      </c>
      <c r="D46" s="162">
        <v>-436.9</v>
      </c>
      <c r="E46" s="85">
        <f t="shared" si="6"/>
        <v>1721.4</v>
      </c>
      <c r="F46" s="164">
        <v>0</v>
      </c>
      <c r="G46" s="164">
        <v>-241</v>
      </c>
      <c r="H46" s="85">
        <f t="shared" si="5"/>
        <v>-241</v>
      </c>
      <c r="I46" s="165">
        <v>540</v>
      </c>
      <c r="J46" s="165">
        <v>-1354</v>
      </c>
      <c r="K46" s="85">
        <f t="shared" si="7"/>
        <v>-814</v>
      </c>
      <c r="L46" s="165">
        <v>288</v>
      </c>
      <c r="M46" s="163">
        <v>0</v>
      </c>
      <c r="N46" s="74">
        <f t="shared" si="8"/>
        <v>288</v>
      </c>
      <c r="O46" s="28"/>
      <c r="P46" s="79"/>
      <c r="Q46" s="79"/>
      <c r="R46" s="22"/>
      <c r="S46" s="22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</row>
    <row r="47" spans="1:248" ht="15" customHeight="1" x14ac:dyDescent="0.3">
      <c r="A47" s="22"/>
      <c r="B47" s="32" t="s">
        <v>24</v>
      </c>
      <c r="C47" s="162">
        <v>3564</v>
      </c>
      <c r="D47" s="162">
        <v>-1555.4</v>
      </c>
      <c r="E47" s="85">
        <f t="shared" si="6"/>
        <v>2008.6</v>
      </c>
      <c r="F47" s="166">
        <v>248</v>
      </c>
      <c r="G47" s="166">
        <v>-150</v>
      </c>
      <c r="H47" s="85">
        <f t="shared" si="5"/>
        <v>98</v>
      </c>
      <c r="I47" s="167">
        <v>840.36999999999989</v>
      </c>
      <c r="J47" s="167">
        <v>-954.4</v>
      </c>
      <c r="K47" s="85">
        <f t="shared" si="7"/>
        <v>-114.03000000000009</v>
      </c>
      <c r="L47" s="167">
        <v>83</v>
      </c>
      <c r="M47" s="167">
        <v>-390</v>
      </c>
      <c r="N47" s="74">
        <f t="shared" si="8"/>
        <v>-307</v>
      </c>
      <c r="O47" s="28"/>
      <c r="P47" s="79"/>
      <c r="Q47" s="79"/>
      <c r="R47" s="22"/>
      <c r="S47" s="22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</row>
    <row r="48" spans="1:248" ht="15" customHeight="1" x14ac:dyDescent="0.3">
      <c r="A48" s="22"/>
      <c r="B48" s="32" t="s">
        <v>41</v>
      </c>
      <c r="C48" s="163"/>
      <c r="D48" s="163">
        <v>-65.8</v>
      </c>
      <c r="E48" s="85">
        <f t="shared" si="6"/>
        <v>-65.8</v>
      </c>
      <c r="F48" s="163">
        <v>137</v>
      </c>
      <c r="G48" s="163">
        <v>-746.59999999999991</v>
      </c>
      <c r="H48" s="85">
        <f t="shared" si="5"/>
        <v>-609.59999999999991</v>
      </c>
      <c r="I48" s="163">
        <v>858.90000000000009</v>
      </c>
      <c r="J48" s="163">
        <v>-810.1</v>
      </c>
      <c r="K48" s="85">
        <f t="shared" si="7"/>
        <v>48.800000000000068</v>
      </c>
      <c r="L48" s="163">
        <v>71.5</v>
      </c>
      <c r="M48" s="163">
        <v>0</v>
      </c>
      <c r="N48" s="74">
        <f t="shared" si="8"/>
        <v>71.5</v>
      </c>
      <c r="O48" s="28"/>
      <c r="P48" s="79"/>
      <c r="Q48" s="79"/>
      <c r="R48" s="22"/>
      <c r="S48" s="22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</row>
    <row r="49" spans="1:248" ht="15" customHeight="1" x14ac:dyDescent="0.3">
      <c r="A49" s="22"/>
      <c r="B49" s="32" t="s">
        <v>42</v>
      </c>
      <c r="C49" s="163">
        <v>1010.52</v>
      </c>
      <c r="D49" s="163">
        <v>-777.5</v>
      </c>
      <c r="E49" s="85">
        <f t="shared" si="6"/>
        <v>233.01999999999998</v>
      </c>
      <c r="F49" s="163">
        <v>316.5</v>
      </c>
      <c r="G49" s="163">
        <v>-605.4</v>
      </c>
      <c r="H49" s="85">
        <f t="shared" si="5"/>
        <v>-288.89999999999998</v>
      </c>
      <c r="I49" s="163">
        <v>1318.42</v>
      </c>
      <c r="J49" s="163">
        <v>-208</v>
      </c>
      <c r="K49" s="85">
        <f t="shared" si="7"/>
        <v>1110.42</v>
      </c>
      <c r="L49" s="163">
        <v>1348.9</v>
      </c>
      <c r="M49" s="163">
        <v>0</v>
      </c>
      <c r="N49" s="74">
        <f t="shared" si="8"/>
        <v>1348.9</v>
      </c>
      <c r="O49" s="28"/>
      <c r="P49" s="79"/>
      <c r="Q49" s="79"/>
      <c r="R49" s="22"/>
      <c r="S49" s="22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</row>
    <row r="50" spans="1:248" ht="15" customHeight="1" x14ac:dyDescent="0.25">
      <c r="A50" s="22"/>
      <c r="B50" s="32" t="s">
        <v>43</v>
      </c>
      <c r="C50" s="163">
        <v>817.92200000000003</v>
      </c>
      <c r="D50" s="163">
        <v>-328.9</v>
      </c>
      <c r="E50" s="85">
        <f t="shared" si="6"/>
        <v>489.02200000000005</v>
      </c>
      <c r="F50" s="163">
        <v>0</v>
      </c>
      <c r="G50" s="163">
        <v>-392</v>
      </c>
      <c r="H50" s="85">
        <f t="shared" si="5"/>
        <v>-392</v>
      </c>
      <c r="I50" s="163">
        <v>0</v>
      </c>
      <c r="J50" s="163">
        <v>-449</v>
      </c>
      <c r="K50" s="85">
        <f t="shared" si="7"/>
        <v>-449</v>
      </c>
      <c r="L50" s="163">
        <v>0</v>
      </c>
      <c r="M50" s="163">
        <v>-123</v>
      </c>
      <c r="N50" s="74">
        <f t="shared" si="8"/>
        <v>-123</v>
      </c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</row>
    <row r="51" spans="1:248" ht="15" customHeight="1" x14ac:dyDescent="0.25">
      <c r="A51" s="22"/>
      <c r="B51" s="33" t="s">
        <v>38</v>
      </c>
      <c r="C51" s="34">
        <f>SUM(C32:C50)</f>
        <v>47413.741999999998</v>
      </c>
      <c r="D51" s="34">
        <f t="shared" ref="D51:N51" si="9">SUM(D32:D50)</f>
        <v>-22788.370000000003</v>
      </c>
      <c r="E51" s="34">
        <f t="shared" si="9"/>
        <v>24625.372000000003</v>
      </c>
      <c r="F51" s="34">
        <f t="shared" si="9"/>
        <v>4424.5</v>
      </c>
      <c r="G51" s="34">
        <f t="shared" si="9"/>
        <v>-3213.57</v>
      </c>
      <c r="H51" s="34">
        <f t="shared" si="9"/>
        <v>1210.9299999999998</v>
      </c>
      <c r="I51" s="34">
        <f t="shared" si="9"/>
        <v>24552.190000000002</v>
      </c>
      <c r="J51" s="34">
        <f t="shared" si="9"/>
        <v>-24056.6</v>
      </c>
      <c r="K51" s="34">
        <f t="shared" si="9"/>
        <v>495.58999999999992</v>
      </c>
      <c r="L51" s="34">
        <f t="shared" si="9"/>
        <v>21062.11</v>
      </c>
      <c r="M51" s="34">
        <f t="shared" si="9"/>
        <v>-19157</v>
      </c>
      <c r="N51" s="34">
        <f t="shared" si="9"/>
        <v>1905.1100000000001</v>
      </c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</row>
    <row r="52" spans="1:248" ht="15" customHeight="1" x14ac:dyDescent="0.25">
      <c r="A52" s="22"/>
      <c r="B52" s="22"/>
      <c r="C52" s="40"/>
      <c r="D52" s="40"/>
      <c r="E52" s="40"/>
      <c r="F52" s="38"/>
      <c r="G52" s="39"/>
      <c r="H52" s="39"/>
      <c r="I52" s="39"/>
      <c r="J52" s="38"/>
      <c r="K52" s="38"/>
      <c r="L52" s="38"/>
      <c r="M52" s="39"/>
      <c r="N52" s="39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</row>
    <row r="53" spans="1:248" ht="15" customHeight="1" x14ac:dyDescent="0.25">
      <c r="A53" s="22"/>
      <c r="B53" s="22"/>
      <c r="C53" s="40"/>
      <c r="D53" s="40"/>
      <c r="E53" s="40"/>
      <c r="F53" s="38"/>
      <c r="G53" s="39"/>
      <c r="H53" s="39"/>
      <c r="I53" s="39"/>
      <c r="J53" s="38"/>
      <c r="K53" s="38"/>
      <c r="L53" s="39"/>
      <c r="M53" s="39"/>
      <c r="N53" s="39"/>
      <c r="O53" s="39"/>
      <c r="P53" s="39"/>
      <c r="Q53" s="39"/>
      <c r="R53" s="39"/>
      <c r="S53" s="38"/>
      <c r="T53" s="38"/>
      <c r="U53" s="39"/>
      <c r="V53" s="39"/>
      <c r="W53" s="39"/>
      <c r="X53" s="39"/>
      <c r="Y53" s="38"/>
      <c r="Z53" s="38"/>
      <c r="AA53" s="39"/>
      <c r="AB53" s="39"/>
      <c r="AC53" s="38"/>
      <c r="AD53" s="3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</row>
    <row r="54" spans="1:248" ht="15" customHeight="1" x14ac:dyDescent="0.25">
      <c r="A54" s="28"/>
      <c r="B54" s="28"/>
      <c r="C54" s="40"/>
      <c r="D54" s="40"/>
      <c r="E54" s="40"/>
      <c r="F54" s="38"/>
      <c r="G54" s="39"/>
      <c r="H54" s="39"/>
      <c r="I54" s="39"/>
      <c r="J54" s="38"/>
      <c r="K54" s="38"/>
      <c r="L54" s="39"/>
      <c r="M54" s="39"/>
      <c r="N54" s="39"/>
      <c r="O54" s="39"/>
      <c r="P54" s="39"/>
      <c r="Q54" s="39"/>
      <c r="R54" s="39"/>
      <c r="S54" s="38"/>
      <c r="T54" s="38"/>
      <c r="U54" s="39"/>
      <c r="V54" s="39"/>
      <c r="W54" s="39"/>
      <c r="X54" s="39"/>
      <c r="Y54" s="38"/>
      <c r="Z54" s="38"/>
      <c r="AA54" s="39"/>
      <c r="AB54" s="39"/>
      <c r="AC54" s="38"/>
      <c r="AD54" s="3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</row>
    <row r="55" spans="1:248" ht="15" customHeight="1" x14ac:dyDescent="0.25">
      <c r="A55" s="28"/>
      <c r="O55" s="39"/>
      <c r="P55" s="39"/>
      <c r="Q55" s="39"/>
      <c r="R55" s="39"/>
      <c r="S55" s="38"/>
      <c r="T55" s="38"/>
      <c r="U55" s="39"/>
      <c r="V55" s="39"/>
      <c r="W55" s="39"/>
      <c r="X55" s="39"/>
      <c r="Y55" s="38"/>
      <c r="Z55" s="38"/>
      <c r="AA55" s="39"/>
      <c r="AB55" s="39"/>
      <c r="AC55" s="38"/>
      <c r="AD55" s="3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</row>
    <row r="56" spans="1:248" ht="15" customHeight="1" x14ac:dyDescent="0.25">
      <c r="A56" s="28"/>
      <c r="O56" s="39"/>
      <c r="P56" s="39"/>
      <c r="Q56" s="39"/>
      <c r="R56" s="39"/>
      <c r="S56" s="38"/>
      <c r="T56" s="38"/>
      <c r="U56" s="39"/>
      <c r="V56" s="39"/>
      <c r="W56" s="39"/>
      <c r="X56" s="39"/>
      <c r="Y56" s="38"/>
      <c r="Z56" s="38"/>
      <c r="AA56" s="39"/>
      <c r="AB56" s="39"/>
      <c r="AC56" s="38"/>
      <c r="AD56" s="3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</row>
    <row r="57" spans="1:248" ht="15" customHeight="1" x14ac:dyDescent="0.25">
      <c r="A57" s="28"/>
    </row>
    <row r="58" spans="1:248" ht="15" customHeight="1" x14ac:dyDescent="0.25">
      <c r="A58" s="28"/>
    </row>
  </sheetData>
  <mergeCells count="12">
    <mergeCell ref="B29:N29"/>
    <mergeCell ref="B30:B31"/>
    <mergeCell ref="C30:E30"/>
    <mergeCell ref="F30:H30"/>
    <mergeCell ref="I30:K30"/>
    <mergeCell ref="L30:N30"/>
    <mergeCell ref="B4:N4"/>
    <mergeCell ref="B5:B6"/>
    <mergeCell ref="C5:E5"/>
    <mergeCell ref="F5:H5"/>
    <mergeCell ref="I5:K5"/>
    <mergeCell ref="L5:N5"/>
  </mergeCells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Tables</vt:lpstr>
      <vt:lpstr>Retail and Town Centre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Liam Brown</cp:lastModifiedBy>
  <dcterms:created xsi:type="dcterms:W3CDTF">2018-11-23T13:22:12Z</dcterms:created>
  <dcterms:modified xsi:type="dcterms:W3CDTF">2022-11-15T11:30:50Z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013C4CEE0698474165594716A59FA97739D92748814BBA896C58922D9F712BA62853B376146515F206EA4A74EE6FE7B323215F06A17D501B98378DFC1CAFCFD83564DFD5BFA8FCFA8D70664D70EF2B497A1DA8116E90D5EE7A59F9D343689BACB50930B1A4027C1BCAC273C479FA3B394DF01B8F1710D1A90965D872DA0AEDA</vt:lpwstr>
  </property>
  <property fmtid="{D5CDD505-2E9C-101B-9397-08002B2CF9AE}" pid="3" name="Business Objects Context Information1">
    <vt:lpwstr>22F90A637AD9B822544809D7A73C0BE2166A36F58F337A65A480A725E81BD246E129F3FF71390DBA2BEC43C5F66A4D911DACDD040521DE66B6170B6DCA7767514A45011C28927382F5BB71E88DABAB12EE4049AFBA57B63952F606E5BF5CCD326E41B88041A95A549521A5E7F822F46F4ED9561513A770ED346F94B0564209B</vt:lpwstr>
  </property>
  <property fmtid="{D5CDD505-2E9C-101B-9397-08002B2CF9AE}" pid="4" name="Business Objects Context Information2">
    <vt:lpwstr>EB7C095BE2F55A69EF64A98B015CC3154D4CF1CE53B50A542BC741F85798E62ABCB001E47E04218DF5731C4B5E52FC03977408FCA5F76E55F036FF5E1373A4142CE309A12C24C9E9CDBA7AE3E7E53CB4C4C7EDDA5CD4902DA9D3F37EE5209836397D0D2D69F09DE2C7D6F531A452DCF5EDAE478B07285EA6E0580CC99083C0E</vt:lpwstr>
  </property>
  <property fmtid="{D5CDD505-2E9C-101B-9397-08002B2CF9AE}" pid="5" name="Business Objects Context Information3">
    <vt:lpwstr>9AEC14B1C656A5A54D7B9EB0512412B12FC709907D8347E436EE9EB66180BFB6CFF1DFEA0F7380132229498950BABFD08BABD88D08FD92B87696A161D75B32613F7643A98AA12D8C9810DD3B78F6E75326BD0FCBCD66766EC291D296AD2B133198733C6164CB9E44C52EEA1A737B414630CFA1F142EDF26B9FBB1C713AA56D8</vt:lpwstr>
  </property>
  <property fmtid="{D5CDD505-2E9C-101B-9397-08002B2CF9AE}" pid="6" name="Business Objects Context Information4">
    <vt:lpwstr>FB445A4433AB4CEB7831AFF5E64CD105198C276F47A9FB157A8C654A3BF4F3547D2218261054AE87A9DC7A29015798C7B88A75C7D9889AF00FC04F2DC71F69D8EB61EB2C394F73E182EEE23CC4A1E106DF5B7BF5081B2AD0A4792B5AC8D8D6900CB60B30AD976D01C0FF54776BC4A623E0772233C7D0C43EE81381087D26C00</vt:lpwstr>
  </property>
  <property fmtid="{D5CDD505-2E9C-101B-9397-08002B2CF9AE}" pid="7" name="Business Objects Context Information5">
    <vt:lpwstr>6F1489900EFA7B6C9818212348B9E9EAC589CC2C25A5DEC5FC67E880214115D321C07C8A5F575BF1433E0D0DCE52377B1E265B807299846A276E95D0DE3D86A49D2A35EC8DF64FA0BB49A311FC7B96932F8E2BD732F5F1FCF1F47500FD3356F4C38A81D10A902BB9A05ECE749BE3280CDD7B6E19E27D129412077D678BAE3C2</vt:lpwstr>
  </property>
  <property fmtid="{D5CDD505-2E9C-101B-9397-08002B2CF9AE}" pid="8" name="Business Objects Context Information6">
    <vt:lpwstr>ED11FE05F3C4D0F3BF68594CD4A75D01B543C99336BB11293B12D5E62EFDDCFA19E23EE65E3D077693CF00FF1B15A01EEE965A8AD20F84B14755E6FC773ED917118F318C0160F56F673848BF5D204EB3966C1E792F9C778431374168A8997D8BCCCAE452C9B51EB244641048ADF86E650EAE2E4B8FEF4C842962665A9182EED</vt:lpwstr>
  </property>
  <property fmtid="{D5CDD505-2E9C-101B-9397-08002B2CF9AE}" pid="9" name="Business Objects Context Information7">
    <vt:lpwstr>091055CCB</vt:lpwstr>
  </property>
</Properties>
</file>