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Business\March 2021\Tables AMR\"/>
    </mc:Choice>
  </mc:AlternateContent>
  <xr:revisionPtr revIDLastSave="0" documentId="13_ncr:1_{537CFFE4-376F-4DE3-A327-5DB68CAE854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s" sheetId="5" r:id="rId1"/>
    <sheet name="Town Centre Us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6" l="1"/>
  <c r="C50" i="5"/>
  <c r="U40" i="5"/>
  <c r="Y14" i="5"/>
  <c r="C24" i="5" l="1"/>
  <c r="C51" i="6"/>
  <c r="E7" i="6"/>
  <c r="H7" i="6"/>
  <c r="K7" i="6"/>
  <c r="N7" i="6"/>
  <c r="D26" i="6"/>
  <c r="F26" i="6"/>
  <c r="G26" i="6"/>
  <c r="I26" i="6"/>
  <c r="J26" i="6"/>
  <c r="L26" i="6"/>
  <c r="M26" i="6"/>
  <c r="C26" i="6"/>
  <c r="D51" i="6"/>
  <c r="F51" i="6"/>
  <c r="G51" i="6"/>
  <c r="I51" i="6"/>
  <c r="J51" i="6"/>
  <c r="L51" i="6"/>
  <c r="M51" i="6"/>
  <c r="K50" i="6"/>
  <c r="U32" i="5"/>
  <c r="V32" i="5"/>
  <c r="U33" i="5"/>
  <c r="V33" i="5"/>
  <c r="U34" i="5"/>
  <c r="V34" i="5"/>
  <c r="U35" i="5"/>
  <c r="V35" i="5"/>
  <c r="U36" i="5"/>
  <c r="V36" i="5"/>
  <c r="U37" i="5"/>
  <c r="V37" i="5"/>
  <c r="U38" i="5"/>
  <c r="V38" i="5"/>
  <c r="U39" i="5"/>
  <c r="V39" i="5"/>
  <c r="V40" i="5"/>
  <c r="U41" i="5"/>
  <c r="V41" i="5"/>
  <c r="U42" i="5"/>
  <c r="V42" i="5"/>
  <c r="U43" i="5"/>
  <c r="V43" i="5"/>
  <c r="U44" i="5"/>
  <c r="V44" i="5"/>
  <c r="U45" i="5"/>
  <c r="V45" i="5"/>
  <c r="U46" i="5"/>
  <c r="V46" i="5"/>
  <c r="U47" i="5"/>
  <c r="V47" i="5"/>
  <c r="U48" i="5"/>
  <c r="V48" i="5"/>
  <c r="U49" i="5"/>
  <c r="V49" i="5"/>
  <c r="V31" i="5"/>
  <c r="U31" i="5"/>
  <c r="J50" i="5"/>
  <c r="D50" i="5"/>
  <c r="R50" i="5"/>
  <c r="U23" i="5"/>
  <c r="Y23" i="5" s="1"/>
  <c r="V23" i="5"/>
  <c r="U6" i="5"/>
  <c r="V6" i="5"/>
  <c r="U7" i="5"/>
  <c r="V7" i="5"/>
  <c r="U8" i="5"/>
  <c r="V8" i="5"/>
  <c r="U9" i="5"/>
  <c r="V9" i="5"/>
  <c r="U10" i="5"/>
  <c r="V10" i="5"/>
  <c r="U11" i="5"/>
  <c r="V11" i="5"/>
  <c r="U12" i="5"/>
  <c r="V12" i="5"/>
  <c r="U13" i="5"/>
  <c r="V13" i="5"/>
  <c r="U14" i="5"/>
  <c r="V14" i="5"/>
  <c r="U15" i="5"/>
  <c r="V15" i="5"/>
  <c r="U16" i="5"/>
  <c r="V16" i="5"/>
  <c r="U17" i="5"/>
  <c r="V17" i="5"/>
  <c r="U18" i="5"/>
  <c r="Y18" i="5" s="1"/>
  <c r="V18" i="5"/>
  <c r="U19" i="5"/>
  <c r="V19" i="5"/>
  <c r="U20" i="5"/>
  <c r="V20" i="5"/>
  <c r="U21" i="5"/>
  <c r="V21" i="5"/>
  <c r="U22" i="5"/>
  <c r="V22" i="5"/>
  <c r="V5" i="5"/>
  <c r="U5" i="5"/>
  <c r="T49" i="5"/>
  <c r="Q49" i="5"/>
  <c r="N49" i="5"/>
  <c r="K49" i="5"/>
  <c r="H49" i="5"/>
  <c r="E49" i="5"/>
  <c r="D24" i="5"/>
  <c r="F24" i="5"/>
  <c r="G24" i="5"/>
  <c r="I24" i="5"/>
  <c r="J24" i="5"/>
  <c r="L24" i="5"/>
  <c r="M24" i="5"/>
  <c r="O24" i="5"/>
  <c r="P24" i="5"/>
  <c r="R24" i="5"/>
  <c r="S24" i="5"/>
  <c r="U24" i="5"/>
  <c r="X24" i="5"/>
  <c r="T23" i="5"/>
  <c r="Q23" i="5"/>
  <c r="N23" i="5"/>
  <c r="K23" i="5"/>
  <c r="H23" i="5"/>
  <c r="E23" i="5"/>
  <c r="V68" i="5"/>
  <c r="V69" i="5"/>
  <c r="V70" i="5"/>
  <c r="V67" i="5"/>
  <c r="U68" i="5"/>
  <c r="U69" i="5"/>
  <c r="U70" i="5"/>
  <c r="U67" i="5"/>
  <c r="T68" i="5"/>
  <c r="T69" i="5"/>
  <c r="T70" i="5"/>
  <c r="T67" i="5"/>
  <c r="Q68" i="5"/>
  <c r="Q69" i="5"/>
  <c r="Q70" i="5"/>
  <c r="Q67" i="5"/>
  <c r="N68" i="5"/>
  <c r="N69" i="5"/>
  <c r="N70" i="5"/>
  <c r="N67" i="5"/>
  <c r="K68" i="5"/>
  <c r="K69" i="5"/>
  <c r="K70" i="5"/>
  <c r="K67" i="5"/>
  <c r="H68" i="5"/>
  <c r="H69" i="5"/>
  <c r="H70" i="5"/>
  <c r="H67" i="5"/>
  <c r="E70" i="5"/>
  <c r="E68" i="5"/>
  <c r="E69" i="5"/>
  <c r="E67" i="5"/>
  <c r="V58" i="5"/>
  <c r="V59" i="5"/>
  <c r="V60" i="5"/>
  <c r="V57" i="5"/>
  <c r="U58" i="5"/>
  <c r="U59" i="5"/>
  <c r="Y59" i="5" s="1"/>
  <c r="U60" i="5"/>
  <c r="W60" i="5" s="1"/>
  <c r="U57" i="5"/>
  <c r="Y57" i="5" s="1"/>
  <c r="T58" i="5"/>
  <c r="T59" i="5"/>
  <c r="T60" i="5"/>
  <c r="T57" i="5"/>
  <c r="Q58" i="5"/>
  <c r="Q59" i="5"/>
  <c r="Q60" i="5"/>
  <c r="Q61" i="5" s="1"/>
  <c r="Q57" i="5"/>
  <c r="N58" i="5"/>
  <c r="N59" i="5"/>
  <c r="N60" i="5"/>
  <c r="N57" i="5"/>
  <c r="K58" i="5"/>
  <c r="K59" i="5"/>
  <c r="K60" i="5"/>
  <c r="K57" i="5"/>
  <c r="H58" i="5"/>
  <c r="H59" i="5"/>
  <c r="H60" i="5"/>
  <c r="H57" i="5"/>
  <c r="E58" i="5"/>
  <c r="E59" i="5"/>
  <c r="E60" i="5"/>
  <c r="E57" i="5"/>
  <c r="E50" i="6"/>
  <c r="H50" i="6"/>
  <c r="N50" i="6"/>
  <c r="N25" i="6"/>
  <c r="K25" i="6"/>
  <c r="H25" i="6"/>
  <c r="E25" i="6"/>
  <c r="E48" i="5"/>
  <c r="E31" i="5"/>
  <c r="T5" i="5"/>
  <c r="T24" i="5" s="1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24" i="5" s="1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5" i="5"/>
  <c r="N49" i="6"/>
  <c r="K49" i="6"/>
  <c r="H49" i="6"/>
  <c r="E49" i="6"/>
  <c r="E24" i="6"/>
  <c r="N24" i="6"/>
  <c r="K24" i="6"/>
  <c r="H24" i="6"/>
  <c r="F50" i="5"/>
  <c r="G50" i="5"/>
  <c r="I50" i="5"/>
  <c r="L50" i="5"/>
  <c r="M50" i="5"/>
  <c r="O50" i="5"/>
  <c r="P50" i="5"/>
  <c r="S50" i="5"/>
  <c r="Y22" i="5"/>
  <c r="N23" i="6"/>
  <c r="C61" i="5"/>
  <c r="D71" i="5"/>
  <c r="F71" i="5"/>
  <c r="G71" i="5"/>
  <c r="I71" i="5"/>
  <c r="J71" i="5"/>
  <c r="L71" i="5"/>
  <c r="M71" i="5"/>
  <c r="O71" i="5"/>
  <c r="P71" i="5"/>
  <c r="R71" i="5"/>
  <c r="S71" i="5"/>
  <c r="C71" i="5"/>
  <c r="D61" i="5"/>
  <c r="F61" i="5"/>
  <c r="G61" i="5"/>
  <c r="I61" i="5"/>
  <c r="J61" i="5"/>
  <c r="L61" i="5"/>
  <c r="M61" i="5"/>
  <c r="O61" i="5"/>
  <c r="P61" i="5"/>
  <c r="R61" i="5"/>
  <c r="S61" i="5"/>
  <c r="X61" i="5"/>
  <c r="V50" i="5"/>
  <c r="E23" i="6"/>
  <c r="E48" i="6"/>
  <c r="N48" i="6"/>
  <c r="K48" i="6"/>
  <c r="H48" i="6"/>
  <c r="K23" i="6"/>
  <c r="H23" i="6"/>
  <c r="Y21" i="5"/>
  <c r="Y19" i="5"/>
  <c r="Y20" i="5"/>
  <c r="Y6" i="5"/>
  <c r="Y7" i="5"/>
  <c r="Y8" i="5"/>
  <c r="Y9" i="5"/>
  <c r="Y10" i="5"/>
  <c r="Y11" i="5"/>
  <c r="Y12" i="5"/>
  <c r="Y13" i="5"/>
  <c r="Y15" i="5"/>
  <c r="Y16" i="5"/>
  <c r="Y17" i="5"/>
  <c r="Y5" i="5"/>
  <c r="N47" i="6"/>
  <c r="K47" i="6"/>
  <c r="H47" i="6"/>
  <c r="E47" i="6"/>
  <c r="N46" i="6"/>
  <c r="K46" i="6"/>
  <c r="H46" i="6"/>
  <c r="E46" i="6"/>
  <c r="N45" i="6"/>
  <c r="K45" i="6"/>
  <c r="H45" i="6"/>
  <c r="E45" i="6"/>
  <c r="N44" i="6"/>
  <c r="K44" i="6"/>
  <c r="H44" i="6"/>
  <c r="E44" i="6"/>
  <c r="N43" i="6"/>
  <c r="K43" i="6"/>
  <c r="H43" i="6"/>
  <c r="E43" i="6"/>
  <c r="N42" i="6"/>
  <c r="K42" i="6"/>
  <c r="H42" i="6"/>
  <c r="E42" i="6"/>
  <c r="N41" i="6"/>
  <c r="K41" i="6"/>
  <c r="E41" i="6"/>
  <c r="N40" i="6"/>
  <c r="K40" i="6"/>
  <c r="H40" i="6"/>
  <c r="E40" i="6"/>
  <c r="N39" i="6"/>
  <c r="K39" i="6"/>
  <c r="H39" i="6"/>
  <c r="E39" i="6"/>
  <c r="N38" i="6"/>
  <c r="K38" i="6"/>
  <c r="H38" i="6"/>
  <c r="E38" i="6"/>
  <c r="N37" i="6"/>
  <c r="K37" i="6"/>
  <c r="H37" i="6"/>
  <c r="E37" i="6"/>
  <c r="N36" i="6"/>
  <c r="K36" i="6"/>
  <c r="H36" i="6"/>
  <c r="E36" i="6"/>
  <c r="N35" i="6"/>
  <c r="K35" i="6"/>
  <c r="H35" i="6"/>
  <c r="E35" i="6"/>
  <c r="N34" i="6"/>
  <c r="K34" i="6"/>
  <c r="H34" i="6"/>
  <c r="E34" i="6"/>
  <c r="N33" i="6"/>
  <c r="K33" i="6"/>
  <c r="H33" i="6"/>
  <c r="E33" i="6"/>
  <c r="N32" i="6"/>
  <c r="K32" i="6"/>
  <c r="H32" i="6"/>
  <c r="E32" i="6"/>
  <c r="N22" i="6"/>
  <c r="K22" i="6"/>
  <c r="H22" i="6"/>
  <c r="E22" i="6"/>
  <c r="N21" i="6"/>
  <c r="K21" i="6"/>
  <c r="H21" i="6"/>
  <c r="E21" i="6"/>
  <c r="N20" i="6"/>
  <c r="K20" i="6"/>
  <c r="H20" i="6"/>
  <c r="E20" i="6"/>
  <c r="N19" i="6"/>
  <c r="K19" i="6"/>
  <c r="H19" i="6"/>
  <c r="E19" i="6"/>
  <c r="N18" i="6"/>
  <c r="K18" i="6"/>
  <c r="H18" i="6"/>
  <c r="E18" i="6"/>
  <c r="N17" i="6"/>
  <c r="K17" i="6"/>
  <c r="H17" i="6"/>
  <c r="E17" i="6"/>
  <c r="N16" i="6"/>
  <c r="K16" i="6"/>
  <c r="H16" i="6"/>
  <c r="E16" i="6"/>
  <c r="N15" i="6"/>
  <c r="K15" i="6"/>
  <c r="H15" i="6"/>
  <c r="E15" i="6"/>
  <c r="N14" i="6"/>
  <c r="K14" i="6"/>
  <c r="H14" i="6"/>
  <c r="E14" i="6"/>
  <c r="N13" i="6"/>
  <c r="K13" i="6"/>
  <c r="H13" i="6"/>
  <c r="E13" i="6"/>
  <c r="N12" i="6"/>
  <c r="K12" i="6"/>
  <c r="H12" i="6"/>
  <c r="E12" i="6"/>
  <c r="N11" i="6"/>
  <c r="K11" i="6"/>
  <c r="H11" i="6"/>
  <c r="E11" i="6"/>
  <c r="N10" i="6"/>
  <c r="K10" i="6"/>
  <c r="H10" i="6"/>
  <c r="E10" i="6"/>
  <c r="N9" i="6"/>
  <c r="K9" i="6"/>
  <c r="H9" i="6"/>
  <c r="E9" i="6"/>
  <c r="N8" i="6"/>
  <c r="K8" i="6"/>
  <c r="H8" i="6"/>
  <c r="E8" i="6"/>
  <c r="K24" i="5" l="1"/>
  <c r="U50" i="5"/>
  <c r="Q24" i="5"/>
  <c r="Y60" i="5"/>
  <c r="E24" i="5"/>
  <c r="Y24" i="5"/>
  <c r="E26" i="6"/>
  <c r="N51" i="6"/>
  <c r="H51" i="6"/>
  <c r="N26" i="6"/>
  <c r="K26" i="6"/>
  <c r="H26" i="6"/>
  <c r="K51" i="6"/>
  <c r="E51" i="6"/>
  <c r="W49" i="5"/>
  <c r="V24" i="5"/>
  <c r="W23" i="5"/>
  <c r="H24" i="5"/>
  <c r="W69" i="5"/>
  <c r="W59" i="5"/>
  <c r="W68" i="5"/>
  <c r="V61" i="5"/>
  <c r="W58" i="5"/>
  <c r="Y58" i="5"/>
  <c r="W67" i="5"/>
  <c r="T61" i="5"/>
  <c r="E61" i="5"/>
  <c r="W57" i="5"/>
  <c r="K71" i="5"/>
  <c r="V71" i="5"/>
  <c r="W70" i="5"/>
  <c r="T71" i="5"/>
  <c r="N71" i="5"/>
  <c r="H71" i="5"/>
  <c r="E71" i="5"/>
  <c r="U71" i="5"/>
  <c r="Q71" i="5"/>
  <c r="U61" i="5"/>
  <c r="Y61" i="5" s="1"/>
  <c r="N61" i="5"/>
  <c r="K61" i="5"/>
  <c r="H61" i="5"/>
  <c r="W18" i="5"/>
  <c r="W10" i="5"/>
  <c r="W20" i="5"/>
  <c r="H50" i="5"/>
  <c r="W34" i="5"/>
  <c r="W8" i="5"/>
  <c r="W13" i="5"/>
  <c r="W12" i="5"/>
  <c r="W32" i="5"/>
  <c r="W40" i="5"/>
  <c r="W38" i="5"/>
  <c r="W46" i="5"/>
  <c r="W19" i="5"/>
  <c r="W11" i="5"/>
  <c r="W33" i="5"/>
  <c r="W41" i="5"/>
  <c r="W39" i="5"/>
  <c r="W47" i="5"/>
  <c r="T50" i="5"/>
  <c r="W42" i="5"/>
  <c r="Q50" i="5"/>
  <c r="W17" i="5"/>
  <c r="W9" i="5"/>
  <c r="W21" i="5"/>
  <c r="W16" i="5"/>
  <c r="W36" i="5"/>
  <c r="W44" i="5"/>
  <c r="K50" i="5"/>
  <c r="W48" i="5"/>
  <c r="W15" i="5"/>
  <c r="W7" i="5"/>
  <c r="W37" i="5"/>
  <c r="W45" i="5"/>
  <c r="W35" i="5"/>
  <c r="W43" i="5"/>
  <c r="N50" i="5"/>
  <c r="W31" i="5"/>
  <c r="W22" i="5"/>
  <c r="W14" i="5"/>
  <c r="W6" i="5"/>
  <c r="W5" i="5"/>
  <c r="E50" i="5"/>
  <c r="W24" i="5" l="1"/>
  <c r="W61" i="5"/>
  <c r="W71" i="5"/>
  <c r="W50" i="5"/>
</calcChain>
</file>

<file path=xl/sharedStrings.xml><?xml version="1.0" encoding="utf-8"?>
<sst xmlns="http://schemas.openxmlformats.org/spreadsheetml/2006/main" count="249" uniqueCount="51">
  <si>
    <t>B1a</t>
  </si>
  <si>
    <t>B1b</t>
  </si>
  <si>
    <t>B1c</t>
  </si>
  <si>
    <t>B2</t>
  </si>
  <si>
    <t>01/04/2002 - 31/03/2003</t>
  </si>
  <si>
    <t>01/04/2003 - 31/03/2004</t>
  </si>
  <si>
    <t>01/04/2004 - 31/03/2005</t>
  </si>
  <si>
    <t>01/04/2005 - 31/03/2006</t>
  </si>
  <si>
    <t>01/04/2006 - 31/03/2007</t>
  </si>
  <si>
    <t>01/04/2007 - 31/03/2008</t>
  </si>
  <si>
    <t>01/04/2008 - 31/03/2009</t>
  </si>
  <si>
    <t>01/04/2009 - 31/03/2010</t>
  </si>
  <si>
    <t>01/04/2010 - 31/03/2011</t>
  </si>
  <si>
    <t>01/04/2011 - 31/03/2012</t>
  </si>
  <si>
    <t>01/04/2012 - 31/03/2013</t>
  </si>
  <si>
    <t>01/04/2013 - 31/03/2014</t>
  </si>
  <si>
    <t>01/04/2014 - 31/03/2015</t>
  </si>
  <si>
    <t>01/04/2015 - 31/03/2016</t>
  </si>
  <si>
    <t>01/04/2016 - 31/03/2017</t>
  </si>
  <si>
    <t>TOTAL</t>
  </si>
  <si>
    <t>Percentage on PDL</t>
  </si>
  <si>
    <t>B8</t>
  </si>
  <si>
    <t>01/04/2017 - 31/03/2018</t>
  </si>
  <si>
    <t>B1 (Unspecifed)</t>
  </si>
  <si>
    <t>B1 - B8</t>
  </si>
  <si>
    <t>Gains</t>
  </si>
  <si>
    <t>Losses</t>
  </si>
  <si>
    <t>Net</t>
  </si>
  <si>
    <t>Additional employment floorspace on PDL (Gross)</t>
  </si>
  <si>
    <t>Additional employment land on PDL (Gross)</t>
  </si>
  <si>
    <t>Outline</t>
  </si>
  <si>
    <t>Under Construction</t>
  </si>
  <si>
    <t>Unimplimented</t>
  </si>
  <si>
    <t>Allocation</t>
  </si>
  <si>
    <t>AMOUNT OF COMPLETED FLOORSPACE IN TOWN CENTRE AREAS (SQ.M.)</t>
  </si>
  <si>
    <t>A1</t>
  </si>
  <si>
    <t>A2</t>
  </si>
  <si>
    <t>D2</t>
  </si>
  <si>
    <t>Total</t>
  </si>
  <si>
    <t>A1 figures are for net tradeable floorspace (sales space).  Floorspace for the rest of the Use Classes is gross.</t>
  </si>
  <si>
    <t>AMOUNT OF COMPLETED FLOORSPACE IN LOCAL AUTHORITY AREA (SQ.M.)</t>
  </si>
  <si>
    <t>01/04/2018 - 31/03/2019</t>
  </si>
  <si>
    <t>01/04/2019 - 31/03/2020</t>
  </si>
  <si>
    <t>ma</t>
  </si>
  <si>
    <t>Cambridge</t>
  </si>
  <si>
    <t>CAMBRIDGE COMPLETIONS (2021 UPDATE) Sqm</t>
  </si>
  <si>
    <t>01/04/2020 - 31/03/2021</t>
  </si>
  <si>
    <t>CAMBRIDGE COMMITMENTS (2021 UPDATE) sqm</t>
  </si>
  <si>
    <t>CAMBRIDGE COMMITMENTS (2021 UPDATE) Ha</t>
  </si>
  <si>
    <t>Table R1.2. Cambridge Town Centre Uses (2002-2021)</t>
  </si>
  <si>
    <t>CAMBRIDGE COMPLETIONS (2021 UPDATE)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</si>
</sst>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0" fontId="7" fillId="0" borderId="0"/>
    <xf numFmtId="0" fontId="15" fillId="0" borderId="0"/>
    <xf numFmtId="0" fontId="7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</cellStyleXfs>
  <cellXfs count="174">
    <xf numFmtId="0" fontId="0" fillId="0" borderId="0" xfId="0">
      <alignment vertical="top"/>
    </xf>
    <xf numFmtId="0" fontId="4" fillId="0" borderId="0" xfId="0" applyFont="1" applyAlignment="1"/>
    <xf numFmtId="0" fontId="4" fillId="0" borderId="0" xfId="0" applyFont="1" applyBorder="1" applyAlignment="1"/>
    <xf numFmtId="0" fontId="3" fillId="4" borderId="1" xfId="7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top"/>
    </xf>
    <xf numFmtId="14" fontId="6" fillId="4" borderId="2" xfId="8" applyNumberFormat="1" applyFont="1" applyFill="1" applyBorder="1" applyAlignment="1">
      <alignment vertical="center"/>
    </xf>
    <xf numFmtId="2" fontId="3" fillId="0" borderId="3" xfId="6" applyNumberFormat="1" applyFont="1" applyFill="1" applyBorder="1" applyAlignment="1">
      <alignment horizontal="center" vertical="center" wrapText="1"/>
    </xf>
    <xf numFmtId="2" fontId="3" fillId="0" borderId="4" xfId="6" applyNumberFormat="1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vertical="center"/>
    </xf>
    <xf numFmtId="2" fontId="6" fillId="5" borderId="6" xfId="6" applyNumberFormat="1" applyFont="1" applyFill="1" applyBorder="1" applyAlignment="1">
      <alignment horizontal="center" vertical="center" wrapText="1"/>
    </xf>
    <xf numFmtId="0" fontId="3" fillId="4" borderId="3" xfId="7" applyFont="1" applyFill="1" applyBorder="1" applyAlignment="1" applyProtection="1">
      <alignment horizontal="center" vertical="center" wrapText="1"/>
      <protection locked="0"/>
    </xf>
    <xf numFmtId="0" fontId="3" fillId="4" borderId="4" xfId="7" applyFont="1" applyFill="1" applyBorder="1" applyAlignment="1">
      <alignment horizontal="center" vertical="center" wrapText="1"/>
    </xf>
    <xf numFmtId="0" fontId="3" fillId="4" borderId="3" xfId="7" applyFont="1" applyFill="1" applyBorder="1" applyAlignment="1">
      <alignment horizontal="center" vertical="center" wrapText="1"/>
    </xf>
    <xf numFmtId="10" fontId="16" fillId="0" borderId="4" xfId="0" applyNumberFormat="1" applyFont="1" applyBorder="1" applyAlignment="1"/>
    <xf numFmtId="0" fontId="3" fillId="4" borderId="7" xfId="7" applyFont="1" applyFill="1" applyBorder="1" applyAlignment="1" applyProtection="1">
      <alignment horizontal="center" vertical="center" wrapText="1"/>
      <protection locked="0"/>
    </xf>
    <xf numFmtId="0" fontId="3" fillId="4" borderId="8" xfId="7" applyFont="1" applyFill="1" applyBorder="1" applyAlignment="1">
      <alignment horizontal="center" vertical="center" wrapText="1"/>
    </xf>
    <xf numFmtId="0" fontId="3" fillId="4" borderId="9" xfId="7" applyFont="1" applyFill="1" applyBorder="1" applyAlignment="1">
      <alignment horizontal="center" vertical="center" wrapText="1"/>
    </xf>
    <xf numFmtId="2" fontId="0" fillId="0" borderId="4" xfId="0" applyNumberFormat="1" applyBorder="1">
      <alignment vertical="top"/>
    </xf>
    <xf numFmtId="0" fontId="3" fillId="0" borderId="10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/>
    <xf numFmtId="1" fontId="6" fillId="0" borderId="0" xfId="6" applyNumberFormat="1" applyFont="1" applyFill="1" applyBorder="1" applyAlignment="1">
      <alignment horizontal="center" vertical="center" wrapText="1"/>
    </xf>
    <xf numFmtId="3" fontId="3" fillId="0" borderId="3" xfId="6" applyNumberFormat="1" applyFont="1" applyFill="1" applyBorder="1" applyAlignment="1">
      <alignment horizontal="center" vertical="center" wrapText="1"/>
    </xf>
    <xf numFmtId="3" fontId="3" fillId="0" borderId="1" xfId="6" applyNumberFormat="1" applyFont="1" applyFill="1" applyBorder="1" applyAlignment="1">
      <alignment horizontal="center" vertical="center" wrapText="1"/>
    </xf>
    <xf numFmtId="3" fontId="3" fillId="0" borderId="4" xfId="6" applyNumberFormat="1" applyFont="1" applyFill="1" applyBorder="1" applyAlignment="1">
      <alignment horizontal="center" vertical="center" wrapText="1"/>
    </xf>
    <xf numFmtId="3" fontId="16" fillId="0" borderId="3" xfId="0" applyNumberFormat="1" applyFont="1" applyBorder="1" applyAlignment="1"/>
    <xf numFmtId="0" fontId="11" fillId="0" borderId="0" xfId="1" applyFont="1"/>
    <xf numFmtId="0" fontId="7" fillId="0" borderId="0" xfId="1"/>
    <xf numFmtId="0" fontId="5" fillId="0" borderId="0" xfId="1" applyFont="1"/>
    <xf numFmtId="0" fontId="3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0" xfId="1" applyFont="1"/>
    <xf numFmtId="0" fontId="3" fillId="0" borderId="0" xfId="1" applyNumberFormat="1" applyFont="1" applyBorder="1"/>
    <xf numFmtId="0" fontId="6" fillId="3" borderId="1" xfId="6" applyFont="1" applyFill="1" applyBorder="1" applyAlignment="1">
      <alignment vertical="center" wrapText="1"/>
    </xf>
    <xf numFmtId="0" fontId="14" fillId="0" borderId="0" xfId="1" applyFont="1"/>
    <xf numFmtId="0" fontId="3" fillId="0" borderId="0" xfId="1" applyFont="1" applyBorder="1"/>
    <xf numFmtId="0" fontId="3" fillId="0" borderId="0" xfId="1" applyNumberFormat="1" applyFont="1"/>
    <xf numFmtId="0" fontId="6" fillId="0" borderId="0" xfId="1" applyNumberFormat="1" applyFont="1" applyBorder="1"/>
    <xf numFmtId="0" fontId="6" fillId="0" borderId="0" xfId="1" applyNumberFormat="1" applyFont="1"/>
    <xf numFmtId="0" fontId="6" fillId="0" borderId="0" xfId="1" applyFont="1" applyBorder="1"/>
    <xf numFmtId="0" fontId="0" fillId="6" borderId="0" xfId="0" applyFill="1">
      <alignment vertical="top"/>
    </xf>
    <xf numFmtId="0" fontId="16" fillId="6" borderId="0" xfId="0" applyFont="1" applyFill="1">
      <alignment vertical="top"/>
    </xf>
    <xf numFmtId="2" fontId="6" fillId="5" borderId="14" xfId="6" applyNumberFormat="1" applyFont="1" applyFill="1" applyBorder="1" applyAlignment="1">
      <alignment horizontal="center" vertical="center" wrapText="1"/>
    </xf>
    <xf numFmtId="0" fontId="3" fillId="4" borderId="15" xfId="7" applyFont="1" applyFill="1" applyBorder="1" applyAlignment="1">
      <alignment horizontal="center" vertical="center" wrapText="1"/>
    </xf>
    <xf numFmtId="2" fontId="6" fillId="5" borderId="16" xfId="6" applyNumberFormat="1" applyFont="1" applyFill="1" applyBorder="1" applyAlignment="1">
      <alignment horizontal="center" vertical="center" wrapText="1"/>
    </xf>
    <xf numFmtId="2" fontId="6" fillId="5" borderId="17" xfId="6" applyNumberFormat="1" applyFont="1" applyFill="1" applyBorder="1" applyAlignment="1">
      <alignment horizontal="center" vertical="center" wrapText="1"/>
    </xf>
    <xf numFmtId="2" fontId="6" fillId="5" borderId="18" xfId="6" applyNumberFormat="1" applyFont="1" applyFill="1" applyBorder="1" applyAlignment="1">
      <alignment horizontal="center" vertical="center" wrapText="1"/>
    </xf>
    <xf numFmtId="0" fontId="3" fillId="4" borderId="19" xfId="7" applyFont="1" applyFill="1" applyBorder="1" applyAlignment="1" applyProtection="1">
      <alignment horizontal="center" vertical="center" wrapText="1"/>
      <protection locked="0"/>
    </xf>
    <xf numFmtId="14" fontId="6" fillId="4" borderId="20" xfId="8" applyNumberFormat="1" applyFont="1" applyFill="1" applyBorder="1" applyAlignment="1">
      <alignment vertical="center"/>
    </xf>
    <xf numFmtId="3" fontId="6" fillId="5" borderId="14" xfId="6" applyNumberFormat="1" applyFont="1" applyFill="1" applyBorder="1" applyAlignment="1">
      <alignment horizontal="center" vertical="center" wrapText="1"/>
    </xf>
    <xf numFmtId="10" fontId="6" fillId="5" borderId="14" xfId="6" applyNumberFormat="1" applyFont="1" applyFill="1" applyBorder="1" applyAlignment="1">
      <alignment horizontal="center" vertical="center" wrapText="1"/>
    </xf>
    <xf numFmtId="0" fontId="3" fillId="4" borderId="11" xfId="7" applyFont="1" applyFill="1" applyBorder="1" applyAlignment="1">
      <alignment horizontal="center" vertical="center" wrapText="1"/>
    </xf>
    <xf numFmtId="0" fontId="3" fillId="4" borderId="12" xfId="7" applyFont="1" applyFill="1" applyBorder="1" applyAlignment="1" applyProtection="1">
      <alignment horizontal="center" vertical="center" wrapText="1"/>
      <protection locked="0"/>
    </xf>
    <xf numFmtId="10" fontId="17" fillId="5" borderId="22" xfId="0" applyNumberFormat="1" applyFont="1" applyFill="1" applyBorder="1" applyAlignment="1"/>
    <xf numFmtId="10" fontId="0" fillId="0" borderId="4" xfId="0" applyNumberFormat="1" applyFill="1" applyBorder="1">
      <alignment vertical="top"/>
    </xf>
    <xf numFmtId="10" fontId="0" fillId="0" borderId="23" xfId="0" applyNumberFormat="1" applyFill="1" applyBorder="1">
      <alignment vertical="top"/>
    </xf>
    <xf numFmtId="2" fontId="0" fillId="0" borderId="0" xfId="0" applyNumberFormat="1">
      <alignment vertical="top"/>
    </xf>
    <xf numFmtId="0" fontId="0" fillId="0" borderId="0" xfId="0" applyFill="1">
      <alignment vertical="top"/>
    </xf>
    <xf numFmtId="0" fontId="4" fillId="0" borderId="0" xfId="0" applyFont="1" applyFill="1" applyAlignment="1"/>
    <xf numFmtId="0" fontId="4" fillId="0" borderId="0" xfId="0" applyFont="1" applyFill="1" applyBorder="1" applyAlignment="1"/>
    <xf numFmtId="2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9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vertical="center" wrapText="1"/>
    </xf>
    <xf numFmtId="0" fontId="10" fillId="0" borderId="0" xfId="1" applyFont="1" applyFill="1"/>
    <xf numFmtId="0" fontId="7" fillId="0" borderId="0" xfId="1" applyFill="1"/>
    <xf numFmtId="0" fontId="3" fillId="0" borderId="0" xfId="1" applyFont="1" applyFill="1"/>
    <xf numFmtId="0" fontId="6" fillId="0" borderId="0" xfId="1" applyFont="1" applyFill="1"/>
    <xf numFmtId="0" fontId="11" fillId="0" borderId="0" xfId="1" applyFont="1" applyFill="1"/>
    <xf numFmtId="3" fontId="16" fillId="0" borderId="0" xfId="0" applyNumberFormat="1" applyFont="1" applyBorder="1" applyAlignment="1"/>
    <xf numFmtId="0" fontId="6" fillId="4" borderId="39" xfId="7" applyFont="1" applyFill="1" applyBorder="1" applyAlignment="1">
      <alignment vertical="center" wrapText="1"/>
    </xf>
    <xf numFmtId="14" fontId="6" fillId="4" borderId="41" xfId="8" applyNumberFormat="1" applyFont="1" applyFill="1" applyBorder="1" applyAlignment="1">
      <alignment vertical="center"/>
    </xf>
    <xf numFmtId="0" fontId="6" fillId="4" borderId="41" xfId="7" applyFont="1" applyFill="1" applyBorder="1" applyAlignment="1">
      <alignment vertical="center" wrapText="1"/>
    </xf>
    <xf numFmtId="0" fontId="6" fillId="5" borderId="29" xfId="3" applyFont="1" applyFill="1" applyBorder="1" applyAlignment="1">
      <alignment vertical="center"/>
    </xf>
    <xf numFmtId="3" fontId="3" fillId="0" borderId="12" xfId="6" applyNumberFormat="1" applyFont="1" applyFill="1" applyBorder="1" applyAlignment="1">
      <alignment horizontal="center" vertical="center" wrapText="1"/>
    </xf>
    <xf numFmtId="3" fontId="3" fillId="0" borderId="11" xfId="6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0" borderId="12" xfId="6" applyNumberFormat="1" applyFont="1" applyFill="1" applyBorder="1" applyAlignment="1">
      <alignment horizontal="center" vertical="center" wrapText="1"/>
    </xf>
    <xf numFmtId="2" fontId="3" fillId="0" borderId="9" xfId="6" applyNumberFormat="1" applyFont="1" applyFill="1" applyBorder="1" applyAlignment="1">
      <alignment horizontal="center" vertical="center" wrapText="1"/>
    </xf>
    <xf numFmtId="2" fontId="6" fillId="5" borderId="30" xfId="6" applyNumberFormat="1" applyFont="1" applyFill="1" applyBorder="1" applyAlignment="1">
      <alignment horizontal="center" vertical="center" wrapText="1"/>
    </xf>
    <xf numFmtId="3" fontId="6" fillId="5" borderId="42" xfId="6" applyNumberFormat="1" applyFont="1" applyFill="1" applyBorder="1" applyAlignment="1">
      <alignment horizontal="center" vertical="center" wrapText="1"/>
    </xf>
    <xf numFmtId="14" fontId="6" fillId="2" borderId="11" xfId="8" applyNumberFormat="1" applyFont="1" applyFill="1" applyBorder="1" applyAlignment="1">
      <alignment vertical="center"/>
    </xf>
    <xf numFmtId="0" fontId="6" fillId="2" borderId="11" xfId="6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6" fillId="3" borderId="42" xfId="6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3" fillId="0" borderId="11" xfId="6" applyNumberFormat="1" applyFont="1" applyFill="1" applyBorder="1" applyAlignment="1">
      <alignment horizontal="center" vertical="center" wrapText="1"/>
    </xf>
    <xf numFmtId="4" fontId="3" fillId="0" borderId="4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4" fontId="3" fillId="0" borderId="13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6" fillId="3" borderId="43" xfId="1" applyNumberFormat="1" applyFont="1" applyFill="1" applyBorder="1" applyAlignment="1">
      <alignment horizontal="center"/>
    </xf>
    <xf numFmtId="4" fontId="6" fillId="3" borderId="45" xfId="1" applyNumberFormat="1" applyFont="1" applyFill="1" applyBorder="1" applyAlignment="1">
      <alignment horizontal="center"/>
    </xf>
    <xf numFmtId="0" fontId="19" fillId="0" borderId="0" xfId="0" applyFont="1" applyAlignment="1"/>
    <xf numFmtId="4" fontId="3" fillId="0" borderId="0" xfId="1" applyNumberFormat="1" applyFont="1"/>
    <xf numFmtId="0" fontId="5" fillId="5" borderId="31" xfId="4" applyFont="1" applyFill="1" applyBorder="1" applyAlignment="1">
      <alignment horizontal="center" vertical="center"/>
    </xf>
    <xf numFmtId="0" fontId="5" fillId="5" borderId="37" xfId="4" applyFont="1" applyFill="1" applyBorder="1" applyAlignment="1">
      <alignment horizontal="center" vertical="center"/>
    </xf>
    <xf numFmtId="0" fontId="5" fillId="5" borderId="38" xfId="4" applyFont="1" applyFill="1" applyBorder="1" applyAlignment="1">
      <alignment horizontal="center" vertical="center"/>
    </xf>
    <xf numFmtId="0" fontId="5" fillId="4" borderId="31" xfId="7" applyFont="1" applyFill="1" applyBorder="1" applyAlignment="1">
      <alignment horizontal="center" vertical="center" wrapText="1"/>
    </xf>
    <xf numFmtId="0" fontId="5" fillId="4" borderId="32" xfId="7" applyFont="1" applyFill="1" applyBorder="1" applyAlignment="1">
      <alignment horizontal="center" vertical="center" wrapText="1"/>
    </xf>
    <xf numFmtId="0" fontId="6" fillId="4" borderId="26" xfId="7" applyFont="1" applyFill="1" applyBorder="1" applyAlignment="1">
      <alignment horizontal="center" vertical="center" wrapText="1"/>
    </xf>
    <xf numFmtId="0" fontId="6" fillId="4" borderId="27" xfId="7" applyFont="1" applyFill="1" applyBorder="1" applyAlignment="1">
      <alignment horizontal="center" vertical="center" wrapText="1"/>
    </xf>
    <xf numFmtId="0" fontId="6" fillId="4" borderId="28" xfId="7" applyFont="1" applyFill="1" applyBorder="1" applyAlignment="1">
      <alignment horizontal="center" vertical="center" wrapText="1"/>
    </xf>
    <xf numFmtId="0" fontId="6" fillId="4" borderId="35" xfId="7" applyFont="1" applyFill="1" applyBorder="1" applyAlignment="1">
      <alignment horizontal="center" vertical="center" wrapText="1"/>
    </xf>
    <xf numFmtId="0" fontId="6" fillId="4" borderId="36" xfId="7" applyFont="1" applyFill="1" applyBorder="1" applyAlignment="1">
      <alignment horizontal="center" vertical="center" wrapText="1"/>
    </xf>
    <xf numFmtId="0" fontId="5" fillId="5" borderId="29" xfId="4" applyFont="1" applyFill="1" applyBorder="1" applyAlignment="1">
      <alignment horizontal="center" vertical="center"/>
    </xf>
    <xf numFmtId="0" fontId="5" fillId="5" borderId="21" xfId="4" applyFont="1" applyFill="1" applyBorder="1" applyAlignment="1">
      <alignment horizontal="center" vertical="center"/>
    </xf>
    <xf numFmtId="0" fontId="5" fillId="5" borderId="30" xfId="4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 wrapText="1"/>
    </xf>
    <xf numFmtId="0" fontId="5" fillId="4" borderId="33" xfId="7" applyFont="1" applyFill="1" applyBorder="1" applyAlignment="1">
      <alignment horizontal="center" vertical="center" wrapText="1"/>
    </xf>
    <xf numFmtId="0" fontId="5" fillId="4" borderId="34" xfId="7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vertical="center"/>
    </xf>
    <xf numFmtId="0" fontId="7" fillId="3" borderId="40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0" fontId="12" fillId="2" borderId="15" xfId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7" fillId="2" borderId="49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/>
    <xf numFmtId="10" fontId="16" fillId="0" borderId="4" xfId="0" applyNumberFormat="1" applyFont="1" applyFill="1" applyBorder="1" applyAlignment="1"/>
    <xf numFmtId="3" fontId="3" fillId="0" borderId="7" xfId="6" applyNumberFormat="1" applyFont="1" applyFill="1" applyBorder="1" applyAlignment="1">
      <alignment horizontal="center" vertical="center" wrapText="1"/>
    </xf>
    <xf numFmtId="3" fontId="3" fillId="0" borderId="8" xfId="6" applyNumberFormat="1" applyFont="1" applyFill="1" applyBorder="1" applyAlignment="1">
      <alignment horizontal="center" vertical="center" wrapText="1"/>
    </xf>
    <xf numFmtId="3" fontId="3" fillId="0" borderId="9" xfId="6" applyNumberFormat="1" applyFont="1" applyFill="1" applyBorder="1" applyAlignment="1">
      <alignment horizontal="center" vertical="center" wrapText="1"/>
    </xf>
    <xf numFmtId="3" fontId="3" fillId="0" borderId="19" xfId="6" applyNumberFormat="1" applyFont="1" applyFill="1" applyBorder="1" applyAlignment="1">
      <alignment horizontal="center" vertical="center" wrapText="1"/>
    </xf>
    <xf numFmtId="3" fontId="3" fillId="0" borderId="15" xfId="6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/>
    <xf numFmtId="10" fontId="16" fillId="0" borderId="9" xfId="0" applyNumberFormat="1" applyFont="1" applyFill="1" applyBorder="1" applyAlignment="1"/>
    <xf numFmtId="0" fontId="1" fillId="0" borderId="7" xfId="0" applyNumberFormat="1" applyFont="1" applyFill="1" applyBorder="1" applyAlignment="1" applyProtection="1"/>
    <xf numFmtId="2" fontId="3" fillId="0" borderId="7" xfId="6" applyNumberFormat="1" applyFont="1" applyFill="1" applyBorder="1" applyAlignment="1">
      <alignment horizontal="center" vertical="center" wrapText="1"/>
    </xf>
    <xf numFmtId="2" fontId="3" fillId="0" borderId="8" xfId="6" applyNumberFormat="1" applyFont="1" applyFill="1" applyBorder="1" applyAlignment="1">
      <alignment horizontal="center" vertical="center" wrapText="1"/>
    </xf>
    <xf numFmtId="2" fontId="3" fillId="0" borderId="19" xfId="6" applyNumberFormat="1" applyFont="1" applyFill="1" applyBorder="1" applyAlignment="1">
      <alignment horizontal="center" vertical="center" wrapText="1"/>
    </xf>
    <xf numFmtId="2" fontId="3" fillId="0" borderId="15" xfId="6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>
      <alignment vertical="top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3" fontId="16" fillId="0" borderId="25" xfId="0" applyNumberFormat="1" applyFont="1" applyFill="1" applyBorder="1" applyAlignment="1">
      <alignment horizontal="center" vertical="center"/>
    </xf>
    <xf numFmtId="3" fontId="1" fillId="0" borderId="51" xfId="0" applyNumberFormat="1" applyFont="1" applyFill="1" applyBorder="1" applyAlignment="1">
      <alignment horizontal="center" vertical="center"/>
    </xf>
    <xf numFmtId="3" fontId="0" fillId="0" borderId="24" xfId="0" applyNumberFormat="1" applyFill="1" applyBorder="1">
      <alignment vertical="top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>
      <alignment vertical="top"/>
    </xf>
    <xf numFmtId="2" fontId="0" fillId="0" borderId="1" xfId="0" applyNumberFormat="1" applyFill="1" applyBorder="1">
      <alignment vertical="top"/>
    </xf>
    <xf numFmtId="4" fontId="3" fillId="0" borderId="46" xfId="1" applyNumberFormat="1" applyFont="1" applyFill="1" applyBorder="1" applyAlignment="1">
      <alignment horizontal="center" vertical="center"/>
    </xf>
    <xf numFmtId="4" fontId="3" fillId="0" borderId="47" xfId="1" applyNumberFormat="1" applyFont="1" applyFill="1" applyBorder="1" applyAlignment="1">
      <alignment horizontal="center" vertical="center"/>
    </xf>
    <xf numFmtId="4" fontId="3" fillId="0" borderId="39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3 2 2" xfId="3" xr:uid="{00000000-0005-0000-0000-000003000000}"/>
    <cellStyle name="Normal 7" xfId="4" xr:uid="{00000000-0005-0000-0000-000004000000}"/>
    <cellStyle name="Normal 8" xfId="5" xr:uid="{00000000-0005-0000-0000-000005000000}"/>
    <cellStyle name="Normal_2004 completions (all districts) for 2004 RAMR (run 04.08.04) 2 2" xfId="6" xr:uid="{00000000-0005-0000-0000-000006000000}"/>
    <cellStyle name="Normal_2004 completions (all districts) for 2004 RAMR (run 04.08.04) 3" xfId="7" xr:uid="{00000000-0005-0000-0000-000007000000}"/>
    <cellStyle name="Normal_Sheet1 2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tabSelected="1" zoomScale="60" zoomScaleNormal="60" workbookViewId="0"/>
  </sheetViews>
  <sheetFormatPr defaultRowHeight="13.2" x14ac:dyDescent="0.25"/>
  <cols>
    <col min="1" max="1" width="8.6640625" style="65" customWidth="1"/>
    <col min="2" max="2" width="33" customWidth="1"/>
    <col min="3" max="9" width="11.33203125" customWidth="1"/>
    <col min="10" max="11" width="11.33203125" style="10" customWidth="1"/>
    <col min="12" max="22" width="11.33203125" customWidth="1"/>
    <col min="23" max="23" width="14.44140625" customWidth="1"/>
    <col min="24" max="25" width="18.44140625" customWidth="1"/>
  </cols>
  <sheetData>
    <row r="1" spans="1:26" s="48" customFormat="1" ht="19.8" customHeight="1" thickBot="1" x14ac:dyDescent="0.3">
      <c r="A1" s="65"/>
      <c r="J1" s="49"/>
      <c r="K1" s="49"/>
    </row>
    <row r="2" spans="1:26" s="1" customFormat="1" ht="24.75" customHeight="1" thickBot="1" x14ac:dyDescent="0.3">
      <c r="A2" s="66"/>
      <c r="B2" s="109" t="s">
        <v>45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  <c r="Z2" s="1" t="s">
        <v>43</v>
      </c>
    </row>
    <row r="3" spans="1:26" s="1" customFormat="1" ht="50.25" customHeight="1" x14ac:dyDescent="0.25">
      <c r="A3" s="66"/>
      <c r="B3" s="112"/>
      <c r="C3" s="114" t="s">
        <v>23</v>
      </c>
      <c r="D3" s="115"/>
      <c r="E3" s="116"/>
      <c r="F3" s="114" t="s">
        <v>0</v>
      </c>
      <c r="G3" s="115"/>
      <c r="H3" s="116"/>
      <c r="I3" s="117" t="s">
        <v>1</v>
      </c>
      <c r="J3" s="115"/>
      <c r="K3" s="118"/>
      <c r="L3" s="114" t="s">
        <v>2</v>
      </c>
      <c r="M3" s="115"/>
      <c r="N3" s="116"/>
      <c r="O3" s="117" t="s">
        <v>3</v>
      </c>
      <c r="P3" s="115"/>
      <c r="Q3" s="118"/>
      <c r="R3" s="114" t="s">
        <v>21</v>
      </c>
      <c r="S3" s="115"/>
      <c r="T3" s="116"/>
      <c r="U3" s="117" t="s">
        <v>24</v>
      </c>
      <c r="V3" s="115"/>
      <c r="W3" s="118"/>
      <c r="X3" s="114"/>
      <c r="Y3" s="116"/>
    </row>
    <row r="4" spans="1:26" s="1" customFormat="1" ht="57" customHeight="1" x14ac:dyDescent="0.25">
      <c r="A4" s="67"/>
      <c r="B4" s="113"/>
      <c r="C4" s="16" t="s">
        <v>25</v>
      </c>
      <c r="D4" s="3" t="s">
        <v>26</v>
      </c>
      <c r="E4" s="17" t="s">
        <v>27</v>
      </c>
      <c r="F4" s="16" t="s">
        <v>25</v>
      </c>
      <c r="G4" s="3" t="s">
        <v>26</v>
      </c>
      <c r="H4" s="17" t="s">
        <v>27</v>
      </c>
      <c r="I4" s="60" t="s">
        <v>25</v>
      </c>
      <c r="J4" s="3" t="s">
        <v>26</v>
      </c>
      <c r="K4" s="59" t="s">
        <v>27</v>
      </c>
      <c r="L4" s="16" t="s">
        <v>25</v>
      </c>
      <c r="M4" s="3" t="s">
        <v>26</v>
      </c>
      <c r="N4" s="17" t="s">
        <v>27</v>
      </c>
      <c r="O4" s="60" t="s">
        <v>25</v>
      </c>
      <c r="P4" s="3" t="s">
        <v>26</v>
      </c>
      <c r="Q4" s="59" t="s">
        <v>27</v>
      </c>
      <c r="R4" s="16" t="s">
        <v>25</v>
      </c>
      <c r="S4" s="3" t="s">
        <v>26</v>
      </c>
      <c r="T4" s="17" t="s">
        <v>27</v>
      </c>
      <c r="U4" s="60" t="s">
        <v>25</v>
      </c>
      <c r="V4" s="3" t="s">
        <v>26</v>
      </c>
      <c r="W4" s="59" t="s">
        <v>27</v>
      </c>
      <c r="X4" s="18" t="s">
        <v>28</v>
      </c>
      <c r="Y4" s="17" t="s">
        <v>20</v>
      </c>
    </row>
    <row r="5" spans="1:26" s="1" customFormat="1" ht="23.25" customHeight="1" x14ac:dyDescent="0.25">
      <c r="A5" s="67"/>
      <c r="B5" s="80" t="s">
        <v>4</v>
      </c>
      <c r="C5" s="28">
        <v>0</v>
      </c>
      <c r="D5" s="29">
        <v>0</v>
      </c>
      <c r="E5" s="30">
        <f>C5+D5</f>
        <v>0</v>
      </c>
      <c r="F5" s="28">
        <v>508</v>
      </c>
      <c r="G5" s="29">
        <v>-5599</v>
      </c>
      <c r="H5" s="30">
        <f>F5+G5</f>
        <v>-5091</v>
      </c>
      <c r="I5" s="83">
        <v>6741</v>
      </c>
      <c r="J5" s="29">
        <v>-4140</v>
      </c>
      <c r="K5" s="84">
        <f>I5+J5</f>
        <v>2601</v>
      </c>
      <c r="L5" s="28">
        <v>3071</v>
      </c>
      <c r="M5" s="29">
        <v>-13506</v>
      </c>
      <c r="N5" s="30">
        <f>L5+M5</f>
        <v>-10435</v>
      </c>
      <c r="O5" s="83">
        <v>7107</v>
      </c>
      <c r="P5" s="29">
        <v>-7176</v>
      </c>
      <c r="Q5" s="84">
        <f>O5+P5</f>
        <v>-69</v>
      </c>
      <c r="R5" s="28">
        <v>6896</v>
      </c>
      <c r="S5" s="29">
        <v>-5828</v>
      </c>
      <c r="T5" s="30">
        <f>R5+S5</f>
        <v>1068</v>
      </c>
      <c r="U5" s="83">
        <f>C5+F5+I5+L5+O5+R5</f>
        <v>24323</v>
      </c>
      <c r="V5" s="29">
        <f>D5+G5+J5+M5+P5+S5</f>
        <v>-36249</v>
      </c>
      <c r="W5" s="84">
        <f>E5+H5+K5+N5+Q5+T5</f>
        <v>-11926</v>
      </c>
      <c r="X5" s="31">
        <v>21258</v>
      </c>
      <c r="Y5" s="19">
        <f>X5/U5</f>
        <v>0.87398758376844965</v>
      </c>
      <c r="Z5" s="78"/>
    </row>
    <row r="6" spans="1:26" s="1" customFormat="1" ht="23.25" customHeight="1" x14ac:dyDescent="0.25">
      <c r="A6" s="68"/>
      <c r="B6" s="80" t="s">
        <v>5</v>
      </c>
      <c r="C6" s="28">
        <v>0</v>
      </c>
      <c r="D6" s="29">
        <v>0</v>
      </c>
      <c r="E6" s="30">
        <f t="shared" ref="E6:E23" si="0">C6+D6</f>
        <v>0</v>
      </c>
      <c r="F6" s="28">
        <v>16843</v>
      </c>
      <c r="G6" s="29">
        <v>-22329</v>
      </c>
      <c r="H6" s="30">
        <f t="shared" ref="H6:H23" si="1">F6+G6</f>
        <v>-5486</v>
      </c>
      <c r="I6" s="83">
        <v>7970</v>
      </c>
      <c r="J6" s="29">
        <v>-1971</v>
      </c>
      <c r="K6" s="84">
        <f t="shared" ref="K6:K23" si="2">I6+J6</f>
        <v>5999</v>
      </c>
      <c r="L6" s="28">
        <v>147</v>
      </c>
      <c r="M6" s="29">
        <v>-1519</v>
      </c>
      <c r="N6" s="30">
        <f t="shared" ref="N6:N23" si="3">L6+M6</f>
        <v>-1372</v>
      </c>
      <c r="O6" s="83">
        <v>4197</v>
      </c>
      <c r="P6" s="29">
        <v>-9597</v>
      </c>
      <c r="Q6" s="84">
        <f t="shared" ref="Q6:Q23" si="4">O6+P6</f>
        <v>-5400</v>
      </c>
      <c r="R6" s="28">
        <v>11208</v>
      </c>
      <c r="S6" s="29">
        <v>-13691</v>
      </c>
      <c r="T6" s="30">
        <f t="shared" ref="T6:T23" si="5">R6+S6</f>
        <v>-2483</v>
      </c>
      <c r="U6" s="83">
        <f t="shared" ref="U6:U22" si="6">C6+F6+I6+L6+O6+R6</f>
        <v>40365</v>
      </c>
      <c r="V6" s="29">
        <f t="shared" ref="V6:V22" si="7">D6+G6+J6+M6+P6+S6</f>
        <v>-49107</v>
      </c>
      <c r="W6" s="84">
        <f t="shared" ref="W6:W23" si="8">E6+H6+K6+N6+Q6+T6</f>
        <v>-8742</v>
      </c>
      <c r="X6" s="31">
        <v>30741</v>
      </c>
      <c r="Y6" s="19">
        <f t="shared" ref="Y6:Y24" si="9">X6/U6</f>
        <v>0.76157562244518762</v>
      </c>
      <c r="Z6" s="78"/>
    </row>
    <row r="7" spans="1:26" s="1" customFormat="1" ht="23.25" customHeight="1" x14ac:dyDescent="0.25">
      <c r="A7" s="67"/>
      <c r="B7" s="80" t="s">
        <v>6</v>
      </c>
      <c r="C7" s="28">
        <v>0</v>
      </c>
      <c r="D7" s="29">
        <v>0</v>
      </c>
      <c r="E7" s="30">
        <f t="shared" si="0"/>
        <v>0</v>
      </c>
      <c r="F7" s="28">
        <v>3420</v>
      </c>
      <c r="G7" s="29">
        <v>-22850</v>
      </c>
      <c r="H7" s="30">
        <f t="shared" si="1"/>
        <v>-19430</v>
      </c>
      <c r="I7" s="83">
        <v>497</v>
      </c>
      <c r="J7" s="29">
        <v>0</v>
      </c>
      <c r="K7" s="84">
        <f t="shared" si="2"/>
        <v>497</v>
      </c>
      <c r="L7" s="28">
        <v>0</v>
      </c>
      <c r="M7" s="29">
        <v>-760</v>
      </c>
      <c r="N7" s="30">
        <f t="shared" si="3"/>
        <v>-760</v>
      </c>
      <c r="O7" s="83">
        <v>760</v>
      </c>
      <c r="P7" s="29">
        <v>-5370</v>
      </c>
      <c r="Q7" s="84">
        <f t="shared" si="4"/>
        <v>-4610</v>
      </c>
      <c r="R7" s="28">
        <v>589</v>
      </c>
      <c r="S7" s="29">
        <v>-787</v>
      </c>
      <c r="T7" s="30">
        <f t="shared" si="5"/>
        <v>-198</v>
      </c>
      <c r="U7" s="83">
        <f t="shared" si="6"/>
        <v>5266</v>
      </c>
      <c r="V7" s="29">
        <f t="shared" si="7"/>
        <v>-29767</v>
      </c>
      <c r="W7" s="84">
        <f t="shared" si="8"/>
        <v>-24501</v>
      </c>
      <c r="X7" s="31">
        <v>5266</v>
      </c>
      <c r="Y7" s="19">
        <f t="shared" si="9"/>
        <v>1</v>
      </c>
      <c r="Z7" s="78"/>
    </row>
    <row r="8" spans="1:26" s="1" customFormat="1" ht="23.25" customHeight="1" x14ac:dyDescent="0.25">
      <c r="A8" s="67"/>
      <c r="B8" s="80" t="s">
        <v>7</v>
      </c>
      <c r="C8" s="28">
        <v>0</v>
      </c>
      <c r="D8" s="29">
        <v>0</v>
      </c>
      <c r="E8" s="30">
        <f t="shared" si="0"/>
        <v>0</v>
      </c>
      <c r="F8" s="28">
        <v>1604</v>
      </c>
      <c r="G8" s="29">
        <v>-4643</v>
      </c>
      <c r="H8" s="30">
        <f t="shared" si="1"/>
        <v>-3039</v>
      </c>
      <c r="I8" s="83">
        <v>220</v>
      </c>
      <c r="J8" s="29">
        <v>-1361</v>
      </c>
      <c r="K8" s="84">
        <f t="shared" si="2"/>
        <v>-1141</v>
      </c>
      <c r="L8" s="28">
        <v>0</v>
      </c>
      <c r="M8" s="29">
        <v>-4955</v>
      </c>
      <c r="N8" s="30">
        <f t="shared" si="3"/>
        <v>-4955</v>
      </c>
      <c r="O8" s="83">
        <v>0</v>
      </c>
      <c r="P8" s="29">
        <v>-3580</v>
      </c>
      <c r="Q8" s="84">
        <f t="shared" si="4"/>
        <v>-3580</v>
      </c>
      <c r="R8" s="28">
        <v>0</v>
      </c>
      <c r="S8" s="29">
        <v>-90</v>
      </c>
      <c r="T8" s="30">
        <f t="shared" si="5"/>
        <v>-90</v>
      </c>
      <c r="U8" s="83">
        <f t="shared" si="6"/>
        <v>1824</v>
      </c>
      <c r="V8" s="29">
        <f t="shared" si="7"/>
        <v>-14629</v>
      </c>
      <c r="W8" s="84">
        <f t="shared" si="8"/>
        <v>-12805</v>
      </c>
      <c r="X8" s="31">
        <v>1824</v>
      </c>
      <c r="Y8" s="19">
        <f t="shared" si="9"/>
        <v>1</v>
      </c>
      <c r="Z8" s="78"/>
    </row>
    <row r="9" spans="1:26" s="1" customFormat="1" ht="23.25" customHeight="1" x14ac:dyDescent="0.25">
      <c r="A9" s="66"/>
      <c r="B9" s="80" t="s">
        <v>8</v>
      </c>
      <c r="C9" s="28">
        <v>0</v>
      </c>
      <c r="D9" s="29">
        <v>0</v>
      </c>
      <c r="E9" s="30">
        <f t="shared" si="0"/>
        <v>0</v>
      </c>
      <c r="F9" s="28">
        <v>1001</v>
      </c>
      <c r="G9" s="29">
        <v>-2724</v>
      </c>
      <c r="H9" s="30">
        <f t="shared" si="1"/>
        <v>-1723</v>
      </c>
      <c r="I9" s="83">
        <v>14150</v>
      </c>
      <c r="J9" s="29">
        <v>0</v>
      </c>
      <c r="K9" s="84">
        <f t="shared" si="2"/>
        <v>14150</v>
      </c>
      <c r="L9" s="28">
        <v>270</v>
      </c>
      <c r="M9" s="29">
        <v>-1158</v>
      </c>
      <c r="N9" s="30">
        <f t="shared" si="3"/>
        <v>-888</v>
      </c>
      <c r="O9" s="83">
        <v>775</v>
      </c>
      <c r="P9" s="29">
        <v>-2030</v>
      </c>
      <c r="Q9" s="84">
        <f t="shared" si="4"/>
        <v>-1255</v>
      </c>
      <c r="R9" s="28">
        <v>395</v>
      </c>
      <c r="S9" s="29">
        <v>-3865</v>
      </c>
      <c r="T9" s="30">
        <f t="shared" si="5"/>
        <v>-3470</v>
      </c>
      <c r="U9" s="83">
        <f t="shared" si="6"/>
        <v>16591</v>
      </c>
      <c r="V9" s="29">
        <f t="shared" si="7"/>
        <v>-9777</v>
      </c>
      <c r="W9" s="84">
        <f t="shared" si="8"/>
        <v>6814</v>
      </c>
      <c r="X9" s="31">
        <v>16591</v>
      </c>
      <c r="Y9" s="19">
        <f t="shared" si="9"/>
        <v>1</v>
      </c>
      <c r="Z9" s="78"/>
    </row>
    <row r="10" spans="1:26" s="2" customFormat="1" ht="23.25" customHeight="1" x14ac:dyDescent="0.25">
      <c r="A10" s="67"/>
      <c r="B10" s="81" t="s">
        <v>9</v>
      </c>
      <c r="C10" s="28">
        <v>0</v>
      </c>
      <c r="D10" s="29">
        <v>0</v>
      </c>
      <c r="E10" s="30">
        <f t="shared" si="0"/>
        <v>0</v>
      </c>
      <c r="F10" s="28">
        <v>983</v>
      </c>
      <c r="G10" s="29">
        <v>-4738</v>
      </c>
      <c r="H10" s="30">
        <f t="shared" si="1"/>
        <v>-3755</v>
      </c>
      <c r="I10" s="83">
        <v>1003</v>
      </c>
      <c r="J10" s="29">
        <v>0</v>
      </c>
      <c r="K10" s="84">
        <f t="shared" si="2"/>
        <v>1003</v>
      </c>
      <c r="L10" s="28">
        <v>1147</v>
      </c>
      <c r="M10" s="29">
        <v>-23</v>
      </c>
      <c r="N10" s="30">
        <f t="shared" si="3"/>
        <v>1124</v>
      </c>
      <c r="O10" s="83">
        <v>18227</v>
      </c>
      <c r="P10" s="29">
        <v>-3907</v>
      </c>
      <c r="Q10" s="84">
        <f t="shared" si="4"/>
        <v>14320</v>
      </c>
      <c r="R10" s="28">
        <v>2076</v>
      </c>
      <c r="S10" s="29">
        <v>-592</v>
      </c>
      <c r="T10" s="30">
        <f t="shared" si="5"/>
        <v>1484</v>
      </c>
      <c r="U10" s="83">
        <f t="shared" si="6"/>
        <v>23436</v>
      </c>
      <c r="V10" s="29">
        <f t="shared" si="7"/>
        <v>-9260</v>
      </c>
      <c r="W10" s="84">
        <f t="shared" si="8"/>
        <v>14176</v>
      </c>
      <c r="X10" s="31">
        <v>23436</v>
      </c>
      <c r="Y10" s="19">
        <f t="shared" si="9"/>
        <v>1</v>
      </c>
      <c r="Z10" s="78"/>
    </row>
    <row r="11" spans="1:26" s="2" customFormat="1" ht="23.25" customHeight="1" x14ac:dyDescent="0.25">
      <c r="A11" s="67"/>
      <c r="B11" s="81" t="s">
        <v>10</v>
      </c>
      <c r="C11" s="28">
        <v>0</v>
      </c>
      <c r="D11" s="29">
        <v>0</v>
      </c>
      <c r="E11" s="30">
        <f t="shared" si="0"/>
        <v>0</v>
      </c>
      <c r="F11" s="28">
        <v>321</v>
      </c>
      <c r="G11" s="29">
        <v>-1417</v>
      </c>
      <c r="H11" s="30">
        <f t="shared" si="1"/>
        <v>-1096</v>
      </c>
      <c r="I11" s="83">
        <v>0</v>
      </c>
      <c r="J11" s="29">
        <v>-1960</v>
      </c>
      <c r="K11" s="84">
        <f t="shared" si="2"/>
        <v>-1960</v>
      </c>
      <c r="L11" s="28">
        <v>84</v>
      </c>
      <c r="M11" s="29">
        <v>-170</v>
      </c>
      <c r="N11" s="30">
        <f t="shared" si="3"/>
        <v>-86</v>
      </c>
      <c r="O11" s="83">
        <v>195</v>
      </c>
      <c r="P11" s="29">
        <v>0</v>
      </c>
      <c r="Q11" s="84">
        <f t="shared" si="4"/>
        <v>195</v>
      </c>
      <c r="R11" s="28">
        <v>0</v>
      </c>
      <c r="S11" s="29">
        <v>-182</v>
      </c>
      <c r="T11" s="30">
        <f t="shared" si="5"/>
        <v>-182</v>
      </c>
      <c r="U11" s="83">
        <f t="shared" si="6"/>
        <v>600</v>
      </c>
      <c r="V11" s="29">
        <f t="shared" si="7"/>
        <v>-3729</v>
      </c>
      <c r="W11" s="84">
        <f t="shared" si="8"/>
        <v>-3129</v>
      </c>
      <c r="X11" s="31">
        <v>600</v>
      </c>
      <c r="Y11" s="19">
        <f t="shared" si="9"/>
        <v>1</v>
      </c>
      <c r="Z11" s="78"/>
    </row>
    <row r="12" spans="1:26" s="2" customFormat="1" ht="23.25" customHeight="1" x14ac:dyDescent="0.25">
      <c r="A12" s="67"/>
      <c r="B12" s="81" t="s">
        <v>11</v>
      </c>
      <c r="C12" s="28">
        <v>152</v>
      </c>
      <c r="D12" s="29">
        <v>0</v>
      </c>
      <c r="E12" s="30">
        <f t="shared" si="0"/>
        <v>152</v>
      </c>
      <c r="F12" s="28">
        <v>457</v>
      </c>
      <c r="G12" s="29">
        <v>-2821</v>
      </c>
      <c r="H12" s="30">
        <f t="shared" si="1"/>
        <v>-2364</v>
      </c>
      <c r="I12" s="83">
        <v>4912</v>
      </c>
      <c r="J12" s="29">
        <v>-4856</v>
      </c>
      <c r="K12" s="84">
        <f t="shared" si="2"/>
        <v>56</v>
      </c>
      <c r="L12" s="28">
        <v>0</v>
      </c>
      <c r="M12" s="29">
        <v>-278</v>
      </c>
      <c r="N12" s="30">
        <f t="shared" si="3"/>
        <v>-278</v>
      </c>
      <c r="O12" s="83">
        <v>39</v>
      </c>
      <c r="P12" s="29">
        <v>0</v>
      </c>
      <c r="Q12" s="84">
        <f t="shared" si="4"/>
        <v>39</v>
      </c>
      <c r="R12" s="28">
        <v>152</v>
      </c>
      <c r="S12" s="29">
        <v>-1974</v>
      </c>
      <c r="T12" s="30">
        <f t="shared" si="5"/>
        <v>-1822</v>
      </c>
      <c r="U12" s="83">
        <f t="shared" si="6"/>
        <v>5712</v>
      </c>
      <c r="V12" s="29">
        <f t="shared" si="7"/>
        <v>-9929</v>
      </c>
      <c r="W12" s="84">
        <f t="shared" si="8"/>
        <v>-4217</v>
      </c>
      <c r="X12" s="31">
        <v>800</v>
      </c>
      <c r="Y12" s="19">
        <f t="shared" si="9"/>
        <v>0.14005602240896359</v>
      </c>
      <c r="Z12" s="78"/>
    </row>
    <row r="13" spans="1:26" s="2" customFormat="1" ht="23.25" customHeight="1" x14ac:dyDescent="0.25">
      <c r="A13" s="67"/>
      <c r="B13" s="81" t="s">
        <v>12</v>
      </c>
      <c r="C13" s="28">
        <v>0</v>
      </c>
      <c r="D13" s="29">
        <v>0</v>
      </c>
      <c r="E13" s="30">
        <f t="shared" si="0"/>
        <v>0</v>
      </c>
      <c r="F13" s="28">
        <v>1172</v>
      </c>
      <c r="G13" s="29">
        <v>-9854</v>
      </c>
      <c r="H13" s="30">
        <f t="shared" si="1"/>
        <v>-8682</v>
      </c>
      <c r="I13" s="83">
        <v>0</v>
      </c>
      <c r="J13" s="29">
        <v>-285</v>
      </c>
      <c r="K13" s="84">
        <f t="shared" si="2"/>
        <v>-285</v>
      </c>
      <c r="L13" s="28">
        <v>309</v>
      </c>
      <c r="M13" s="29">
        <v>-8878</v>
      </c>
      <c r="N13" s="30">
        <f t="shared" si="3"/>
        <v>-8569</v>
      </c>
      <c r="O13" s="83">
        <v>648</v>
      </c>
      <c r="P13" s="29">
        <v>-2497</v>
      </c>
      <c r="Q13" s="84">
        <f t="shared" si="4"/>
        <v>-1849</v>
      </c>
      <c r="R13" s="28">
        <v>0</v>
      </c>
      <c r="S13" s="29">
        <v>-6458</v>
      </c>
      <c r="T13" s="30">
        <f t="shared" si="5"/>
        <v>-6458</v>
      </c>
      <c r="U13" s="83">
        <f t="shared" si="6"/>
        <v>2129</v>
      </c>
      <c r="V13" s="29">
        <f t="shared" si="7"/>
        <v>-27972</v>
      </c>
      <c r="W13" s="84">
        <f t="shared" si="8"/>
        <v>-25843</v>
      </c>
      <c r="X13" s="139">
        <v>2129</v>
      </c>
      <c r="Y13" s="140">
        <f t="shared" si="9"/>
        <v>1</v>
      </c>
      <c r="Z13" s="78"/>
    </row>
    <row r="14" spans="1:26" s="2" customFormat="1" ht="23.25" customHeight="1" x14ac:dyDescent="0.25">
      <c r="A14" s="69"/>
      <c r="B14" s="81" t="s">
        <v>13</v>
      </c>
      <c r="C14" s="28">
        <v>0</v>
      </c>
      <c r="D14" s="29">
        <v>-224</v>
      </c>
      <c r="E14" s="30">
        <f t="shared" si="0"/>
        <v>-224</v>
      </c>
      <c r="F14" s="28">
        <v>6193</v>
      </c>
      <c r="G14" s="29">
        <v>-8443</v>
      </c>
      <c r="H14" s="30">
        <f t="shared" si="1"/>
        <v>-2250</v>
      </c>
      <c r="I14" s="83">
        <v>11845</v>
      </c>
      <c r="J14" s="29">
        <v>-4213</v>
      </c>
      <c r="K14" s="84">
        <f t="shared" si="2"/>
        <v>7632</v>
      </c>
      <c r="L14" s="28">
        <v>0</v>
      </c>
      <c r="M14" s="29">
        <v>-4695</v>
      </c>
      <c r="N14" s="30">
        <f t="shared" si="3"/>
        <v>-4695</v>
      </c>
      <c r="O14" s="83">
        <v>348</v>
      </c>
      <c r="P14" s="29">
        <v>-773</v>
      </c>
      <c r="Q14" s="84">
        <f t="shared" si="4"/>
        <v>-425</v>
      </c>
      <c r="R14" s="28">
        <v>965</v>
      </c>
      <c r="S14" s="29">
        <v>-53</v>
      </c>
      <c r="T14" s="30">
        <f t="shared" si="5"/>
        <v>912</v>
      </c>
      <c r="U14" s="83">
        <f t="shared" si="6"/>
        <v>19351</v>
      </c>
      <c r="V14" s="29">
        <f t="shared" si="7"/>
        <v>-18401</v>
      </c>
      <c r="W14" s="84">
        <f t="shared" si="8"/>
        <v>950</v>
      </c>
      <c r="X14" s="139">
        <v>19351</v>
      </c>
      <c r="Y14" s="140">
        <f>X14/U14</f>
        <v>1</v>
      </c>
      <c r="Z14" s="78"/>
    </row>
    <row r="15" spans="1:26" s="2" customFormat="1" ht="23.25" customHeight="1" x14ac:dyDescent="0.25">
      <c r="A15" s="67"/>
      <c r="B15" s="81" t="s">
        <v>14</v>
      </c>
      <c r="C15" s="28">
        <v>0</v>
      </c>
      <c r="D15" s="29">
        <v>0</v>
      </c>
      <c r="E15" s="30">
        <f t="shared" si="0"/>
        <v>0</v>
      </c>
      <c r="F15" s="28">
        <v>11164</v>
      </c>
      <c r="G15" s="29">
        <v>-8767</v>
      </c>
      <c r="H15" s="30">
        <f t="shared" si="1"/>
        <v>2397</v>
      </c>
      <c r="I15" s="83">
        <v>0</v>
      </c>
      <c r="J15" s="29">
        <v>0</v>
      </c>
      <c r="K15" s="84">
        <f t="shared" si="2"/>
        <v>0</v>
      </c>
      <c r="L15" s="28">
        <v>0</v>
      </c>
      <c r="M15" s="29">
        <v>-1574</v>
      </c>
      <c r="N15" s="30">
        <f t="shared" si="3"/>
        <v>-1574</v>
      </c>
      <c r="O15" s="83">
        <v>69</v>
      </c>
      <c r="P15" s="29">
        <v>-1239</v>
      </c>
      <c r="Q15" s="84">
        <f t="shared" si="4"/>
        <v>-1170</v>
      </c>
      <c r="R15" s="28">
        <v>1</v>
      </c>
      <c r="S15" s="29">
        <v>-162</v>
      </c>
      <c r="T15" s="30">
        <f t="shared" si="5"/>
        <v>-161</v>
      </c>
      <c r="U15" s="83">
        <f t="shared" si="6"/>
        <v>11234</v>
      </c>
      <c r="V15" s="29">
        <f t="shared" si="7"/>
        <v>-11742</v>
      </c>
      <c r="W15" s="84">
        <f t="shared" si="8"/>
        <v>-508</v>
      </c>
      <c r="X15" s="139">
        <v>11234</v>
      </c>
      <c r="Y15" s="140">
        <f t="shared" si="9"/>
        <v>1</v>
      </c>
      <c r="Z15" s="78"/>
    </row>
    <row r="16" spans="1:26" s="2" customFormat="1" ht="23.25" customHeight="1" x14ac:dyDescent="0.25">
      <c r="A16" s="67"/>
      <c r="B16" s="81" t="s">
        <v>15</v>
      </c>
      <c r="C16" s="28">
        <v>0</v>
      </c>
      <c r="D16" s="29">
        <v>-81</v>
      </c>
      <c r="E16" s="30">
        <f t="shared" si="0"/>
        <v>-81</v>
      </c>
      <c r="F16" s="28">
        <v>5730</v>
      </c>
      <c r="G16" s="29">
        <v>-10058</v>
      </c>
      <c r="H16" s="30">
        <f t="shared" si="1"/>
        <v>-4328</v>
      </c>
      <c r="I16" s="83">
        <v>0</v>
      </c>
      <c r="J16" s="29">
        <v>-1300</v>
      </c>
      <c r="K16" s="84">
        <f t="shared" si="2"/>
        <v>-1300</v>
      </c>
      <c r="L16" s="28">
        <v>539</v>
      </c>
      <c r="M16" s="29">
        <v>-1004</v>
      </c>
      <c r="N16" s="30">
        <f t="shared" si="3"/>
        <v>-465</v>
      </c>
      <c r="O16" s="83">
        <v>2361</v>
      </c>
      <c r="P16" s="29">
        <v>-3616</v>
      </c>
      <c r="Q16" s="84">
        <f t="shared" si="4"/>
        <v>-1255</v>
      </c>
      <c r="R16" s="28">
        <v>1296</v>
      </c>
      <c r="S16" s="29">
        <v>-6725</v>
      </c>
      <c r="T16" s="30">
        <f t="shared" si="5"/>
        <v>-5429</v>
      </c>
      <c r="U16" s="83">
        <f t="shared" si="6"/>
        <v>9926</v>
      </c>
      <c r="V16" s="29">
        <f t="shared" si="7"/>
        <v>-22784</v>
      </c>
      <c r="W16" s="84">
        <f t="shared" si="8"/>
        <v>-12858</v>
      </c>
      <c r="X16" s="139">
        <v>6514</v>
      </c>
      <c r="Y16" s="140">
        <f t="shared" si="9"/>
        <v>0.65625629659480156</v>
      </c>
      <c r="Z16" s="78"/>
    </row>
    <row r="17" spans="1:29" s="5" customFormat="1" ht="23.25" customHeight="1" x14ac:dyDescent="0.25">
      <c r="A17" s="70"/>
      <c r="B17" s="81" t="s">
        <v>16</v>
      </c>
      <c r="C17" s="28">
        <v>106</v>
      </c>
      <c r="D17" s="29">
        <v>0</v>
      </c>
      <c r="E17" s="30">
        <f t="shared" si="0"/>
        <v>106</v>
      </c>
      <c r="F17" s="28">
        <v>1366</v>
      </c>
      <c r="G17" s="29">
        <v>-13766.8</v>
      </c>
      <c r="H17" s="30">
        <f t="shared" si="1"/>
        <v>-12400.8</v>
      </c>
      <c r="I17" s="83">
        <v>2210</v>
      </c>
      <c r="J17" s="29">
        <v>-620</v>
      </c>
      <c r="K17" s="84">
        <f t="shared" si="2"/>
        <v>1590</v>
      </c>
      <c r="L17" s="28">
        <v>123</v>
      </c>
      <c r="M17" s="29">
        <v>-385</v>
      </c>
      <c r="N17" s="30">
        <f t="shared" si="3"/>
        <v>-262</v>
      </c>
      <c r="O17" s="83">
        <v>0</v>
      </c>
      <c r="P17" s="29">
        <v>-561</v>
      </c>
      <c r="Q17" s="84">
        <f t="shared" si="4"/>
        <v>-561</v>
      </c>
      <c r="R17" s="28">
        <v>2328</v>
      </c>
      <c r="S17" s="29">
        <v>-11761</v>
      </c>
      <c r="T17" s="30">
        <f t="shared" si="5"/>
        <v>-9433</v>
      </c>
      <c r="U17" s="83">
        <f t="shared" si="6"/>
        <v>6133</v>
      </c>
      <c r="V17" s="29">
        <f t="shared" si="7"/>
        <v>-27093.8</v>
      </c>
      <c r="W17" s="84">
        <f t="shared" si="8"/>
        <v>-20960.8</v>
      </c>
      <c r="X17" s="139">
        <v>3923</v>
      </c>
      <c r="Y17" s="140">
        <f t="shared" si="9"/>
        <v>0.63965432903962172</v>
      </c>
      <c r="Z17" s="78"/>
      <c r="AA17" s="2"/>
      <c r="AB17" s="2"/>
      <c r="AC17" s="2"/>
    </row>
    <row r="18" spans="1:29" s="5" customFormat="1" ht="23.25" customHeight="1" x14ac:dyDescent="0.25">
      <c r="A18" s="70"/>
      <c r="B18" s="81" t="s">
        <v>17</v>
      </c>
      <c r="C18" s="28">
        <v>487</v>
      </c>
      <c r="D18" s="29">
        <v>-62</v>
      </c>
      <c r="E18" s="30">
        <f t="shared" si="0"/>
        <v>425</v>
      </c>
      <c r="F18" s="28">
        <v>17329.5</v>
      </c>
      <c r="G18" s="29">
        <v>-16016.94</v>
      </c>
      <c r="H18" s="30">
        <f t="shared" si="1"/>
        <v>1312.5599999999995</v>
      </c>
      <c r="I18" s="83">
        <v>6688</v>
      </c>
      <c r="J18" s="29">
        <v>-2505.94</v>
      </c>
      <c r="K18" s="84">
        <f t="shared" si="2"/>
        <v>4182.0599999999995</v>
      </c>
      <c r="L18" s="28">
        <v>3064</v>
      </c>
      <c r="M18" s="29">
        <v>-1316</v>
      </c>
      <c r="N18" s="30">
        <f t="shared" si="3"/>
        <v>1748</v>
      </c>
      <c r="O18" s="83">
        <v>2686</v>
      </c>
      <c r="P18" s="29">
        <v>0</v>
      </c>
      <c r="Q18" s="84">
        <f t="shared" si="4"/>
        <v>2686</v>
      </c>
      <c r="R18" s="28">
        <v>4511</v>
      </c>
      <c r="S18" s="29">
        <v>-4576.5</v>
      </c>
      <c r="T18" s="30">
        <f t="shared" si="5"/>
        <v>-65.5</v>
      </c>
      <c r="U18" s="83">
        <f t="shared" si="6"/>
        <v>34765.5</v>
      </c>
      <c r="V18" s="29">
        <f t="shared" si="7"/>
        <v>-24477.38</v>
      </c>
      <c r="W18" s="84">
        <f t="shared" si="8"/>
        <v>10288.119999999999</v>
      </c>
      <c r="X18" s="139">
        <v>34765.5</v>
      </c>
      <c r="Y18" s="140">
        <f t="shared" si="9"/>
        <v>1</v>
      </c>
      <c r="Z18" s="78"/>
      <c r="AA18" s="2"/>
      <c r="AB18" s="2"/>
      <c r="AC18" s="2"/>
    </row>
    <row r="19" spans="1:29" s="1" customFormat="1" ht="23.25" customHeight="1" x14ac:dyDescent="0.25">
      <c r="A19" s="66"/>
      <c r="B19" s="81" t="s">
        <v>18</v>
      </c>
      <c r="C19" s="28">
        <v>0</v>
      </c>
      <c r="D19" s="29">
        <v>0</v>
      </c>
      <c r="E19" s="30">
        <f t="shared" si="0"/>
        <v>0</v>
      </c>
      <c r="F19" s="28">
        <v>15490.3</v>
      </c>
      <c r="G19" s="29">
        <v>-2554.7381</v>
      </c>
      <c r="H19" s="30">
        <f t="shared" si="1"/>
        <v>12935.561899999999</v>
      </c>
      <c r="I19" s="83">
        <v>603</v>
      </c>
      <c r="J19" s="29">
        <v>0</v>
      </c>
      <c r="K19" s="84">
        <f t="shared" si="2"/>
        <v>603</v>
      </c>
      <c r="L19" s="28">
        <v>1</v>
      </c>
      <c r="M19" s="29">
        <v>-470</v>
      </c>
      <c r="N19" s="30">
        <f t="shared" si="3"/>
        <v>-469</v>
      </c>
      <c r="O19" s="83">
        <v>2343</v>
      </c>
      <c r="P19" s="29">
        <v>-288</v>
      </c>
      <c r="Q19" s="84">
        <f t="shared" si="4"/>
        <v>2055</v>
      </c>
      <c r="R19" s="28">
        <v>0</v>
      </c>
      <c r="S19" s="29">
        <v>-1856</v>
      </c>
      <c r="T19" s="30">
        <f t="shared" si="5"/>
        <v>-1856</v>
      </c>
      <c r="U19" s="83">
        <f t="shared" si="6"/>
        <v>18437.3</v>
      </c>
      <c r="V19" s="29">
        <f t="shared" si="7"/>
        <v>-5168.7381000000005</v>
      </c>
      <c r="W19" s="84">
        <f t="shared" si="8"/>
        <v>13268.561899999999</v>
      </c>
      <c r="X19" s="139">
        <v>18437.3</v>
      </c>
      <c r="Y19" s="140">
        <f t="shared" si="9"/>
        <v>1</v>
      </c>
      <c r="Z19" s="78"/>
      <c r="AA19" s="2"/>
      <c r="AB19" s="2"/>
      <c r="AC19" s="2"/>
    </row>
    <row r="20" spans="1:29" s="1" customFormat="1" ht="23.25" customHeight="1" x14ac:dyDescent="0.25">
      <c r="A20" s="66"/>
      <c r="B20" s="79" t="s">
        <v>22</v>
      </c>
      <c r="C20" s="28">
        <v>0</v>
      </c>
      <c r="D20" s="29">
        <v>-6526</v>
      </c>
      <c r="E20" s="30">
        <f t="shared" si="0"/>
        <v>-6526</v>
      </c>
      <c r="F20" s="28">
        <v>75149</v>
      </c>
      <c r="G20" s="29">
        <v>-9208.4</v>
      </c>
      <c r="H20" s="30">
        <f t="shared" si="1"/>
        <v>65940.600000000006</v>
      </c>
      <c r="I20" s="83">
        <v>24539</v>
      </c>
      <c r="J20" s="29">
        <v>-977</v>
      </c>
      <c r="K20" s="84">
        <f t="shared" si="2"/>
        <v>23562</v>
      </c>
      <c r="L20" s="28">
        <v>0</v>
      </c>
      <c r="M20" s="29">
        <v>0</v>
      </c>
      <c r="N20" s="30">
        <f t="shared" si="3"/>
        <v>0</v>
      </c>
      <c r="O20" s="83">
        <v>2869</v>
      </c>
      <c r="P20" s="29">
        <v>-5176</v>
      </c>
      <c r="Q20" s="84">
        <f t="shared" si="4"/>
        <v>-2307</v>
      </c>
      <c r="R20" s="28">
        <v>2787</v>
      </c>
      <c r="S20" s="29">
        <v>-3815</v>
      </c>
      <c r="T20" s="30">
        <f t="shared" si="5"/>
        <v>-1028</v>
      </c>
      <c r="U20" s="83">
        <f t="shared" si="6"/>
        <v>105344</v>
      </c>
      <c r="V20" s="29">
        <f t="shared" si="7"/>
        <v>-25702.400000000001</v>
      </c>
      <c r="W20" s="84">
        <f t="shared" si="8"/>
        <v>79641.600000000006</v>
      </c>
      <c r="X20" s="139">
        <v>86904</v>
      </c>
      <c r="Y20" s="140">
        <f t="shared" si="9"/>
        <v>0.82495443499392462</v>
      </c>
      <c r="Z20" s="78"/>
      <c r="AA20" s="2"/>
      <c r="AB20" s="2"/>
      <c r="AC20" s="2"/>
    </row>
    <row r="21" spans="1:29" s="6" customFormat="1" ht="23.25" customHeight="1" x14ac:dyDescent="0.25">
      <c r="A21" s="71"/>
      <c r="B21" s="79" t="s">
        <v>41</v>
      </c>
      <c r="C21" s="28">
        <v>0</v>
      </c>
      <c r="D21" s="29">
        <v>0</v>
      </c>
      <c r="E21" s="30">
        <f t="shared" si="0"/>
        <v>0</v>
      </c>
      <c r="F21" s="28">
        <v>428</v>
      </c>
      <c r="G21" s="29">
        <v>-11993.400000000001</v>
      </c>
      <c r="H21" s="30">
        <f t="shared" si="1"/>
        <v>-11565.400000000001</v>
      </c>
      <c r="I21" s="83">
        <v>79842.5</v>
      </c>
      <c r="J21" s="29">
        <v>-1134</v>
      </c>
      <c r="K21" s="84">
        <f t="shared" si="2"/>
        <v>78708.5</v>
      </c>
      <c r="L21" s="28">
        <v>0</v>
      </c>
      <c r="M21" s="29">
        <v>-1425</v>
      </c>
      <c r="N21" s="30">
        <f t="shared" si="3"/>
        <v>-1425</v>
      </c>
      <c r="O21" s="83">
        <v>0</v>
      </c>
      <c r="P21" s="29">
        <v>-1817</v>
      </c>
      <c r="Q21" s="84">
        <f t="shared" si="4"/>
        <v>-1817</v>
      </c>
      <c r="R21" s="28">
        <v>886</v>
      </c>
      <c r="S21" s="29">
        <v>-284</v>
      </c>
      <c r="T21" s="30">
        <f t="shared" si="5"/>
        <v>602</v>
      </c>
      <c r="U21" s="83">
        <f t="shared" si="6"/>
        <v>81156.5</v>
      </c>
      <c r="V21" s="29">
        <f t="shared" si="7"/>
        <v>-16653.400000000001</v>
      </c>
      <c r="W21" s="84">
        <f t="shared" si="8"/>
        <v>64503.100000000006</v>
      </c>
      <c r="X21" s="139">
        <v>1314</v>
      </c>
      <c r="Y21" s="140">
        <f t="shared" si="9"/>
        <v>1.619093972756341E-2</v>
      </c>
      <c r="Z21" s="78"/>
      <c r="AA21" s="2"/>
      <c r="AB21" s="2"/>
      <c r="AC21" s="2"/>
    </row>
    <row r="22" spans="1:29" s="6" customFormat="1" ht="23.25" customHeight="1" x14ac:dyDescent="0.25">
      <c r="A22" s="71"/>
      <c r="B22" s="79" t="s">
        <v>42</v>
      </c>
      <c r="C22" s="141">
        <v>16810</v>
      </c>
      <c r="D22" s="142">
        <v>0</v>
      </c>
      <c r="E22" s="143">
        <f t="shared" si="0"/>
        <v>16810</v>
      </c>
      <c r="F22" s="141">
        <v>539</v>
      </c>
      <c r="G22" s="142">
        <v>-11799</v>
      </c>
      <c r="H22" s="143">
        <f t="shared" si="1"/>
        <v>-11260</v>
      </c>
      <c r="I22" s="144">
        <v>2554</v>
      </c>
      <c r="J22" s="142">
        <v>-2204</v>
      </c>
      <c r="K22" s="145">
        <f t="shared" si="2"/>
        <v>350</v>
      </c>
      <c r="L22" s="141">
        <v>40</v>
      </c>
      <c r="M22" s="142">
        <v>0</v>
      </c>
      <c r="N22" s="143">
        <f t="shared" si="3"/>
        <v>40</v>
      </c>
      <c r="O22" s="144">
        <v>0</v>
      </c>
      <c r="P22" s="142">
        <v>0</v>
      </c>
      <c r="Q22" s="145">
        <f t="shared" si="4"/>
        <v>0</v>
      </c>
      <c r="R22" s="141">
        <v>0</v>
      </c>
      <c r="S22" s="142">
        <v>-202</v>
      </c>
      <c r="T22" s="143">
        <f t="shared" si="5"/>
        <v>-202</v>
      </c>
      <c r="U22" s="83">
        <f t="shared" si="6"/>
        <v>19943</v>
      </c>
      <c r="V22" s="29">
        <f t="shared" si="7"/>
        <v>-14205</v>
      </c>
      <c r="W22" s="145">
        <f t="shared" si="8"/>
        <v>5738</v>
      </c>
      <c r="X22" s="146">
        <v>19943</v>
      </c>
      <c r="Y22" s="147">
        <f t="shared" si="9"/>
        <v>1</v>
      </c>
      <c r="Z22" s="78"/>
      <c r="AA22" s="2"/>
      <c r="AB22" s="2"/>
      <c r="AC22" s="2"/>
    </row>
    <row r="23" spans="1:29" s="6" customFormat="1" ht="23.25" customHeight="1" thickBot="1" x14ac:dyDescent="0.3">
      <c r="A23" s="71"/>
      <c r="B23" s="79" t="s">
        <v>46</v>
      </c>
      <c r="C23" s="141">
        <v>17245</v>
      </c>
      <c r="D23" s="142">
        <v>0</v>
      </c>
      <c r="E23" s="143">
        <f t="shared" si="0"/>
        <v>17245</v>
      </c>
      <c r="F23" s="141">
        <v>12588.6</v>
      </c>
      <c r="G23" s="142">
        <v>-6244</v>
      </c>
      <c r="H23" s="143">
        <f t="shared" si="1"/>
        <v>6344.6</v>
      </c>
      <c r="I23" s="144">
        <v>1115</v>
      </c>
      <c r="J23" s="142">
        <v>0</v>
      </c>
      <c r="K23" s="145">
        <f t="shared" si="2"/>
        <v>1115</v>
      </c>
      <c r="L23" s="141">
        <v>768</v>
      </c>
      <c r="M23" s="142">
        <v>-170</v>
      </c>
      <c r="N23" s="143">
        <f t="shared" si="3"/>
        <v>598</v>
      </c>
      <c r="O23" s="144">
        <v>84</v>
      </c>
      <c r="P23" s="142">
        <v>-924</v>
      </c>
      <c r="Q23" s="145">
        <f t="shared" si="4"/>
        <v>-840</v>
      </c>
      <c r="R23" s="141">
        <v>0</v>
      </c>
      <c r="S23" s="142">
        <v>-724</v>
      </c>
      <c r="T23" s="143">
        <f t="shared" si="5"/>
        <v>-724</v>
      </c>
      <c r="U23" s="83">
        <f>C23+F23+I23+L23+O23+R23</f>
        <v>31800.6</v>
      </c>
      <c r="V23" s="29">
        <f>D23+G23+J23+M23+P23+S23</f>
        <v>-8062</v>
      </c>
      <c r="W23" s="145">
        <f t="shared" si="8"/>
        <v>23738.6</v>
      </c>
      <c r="X23" s="148">
        <v>31800.6</v>
      </c>
      <c r="Y23" s="147">
        <f t="shared" si="9"/>
        <v>1</v>
      </c>
    </row>
    <row r="24" spans="1:29" s="7" customFormat="1" ht="13.8" thickBot="1" x14ac:dyDescent="0.3">
      <c r="A24" s="72"/>
      <c r="B24" s="82" t="s">
        <v>19</v>
      </c>
      <c r="C24" s="89">
        <f>SUM(C5:C23)</f>
        <v>34800</v>
      </c>
      <c r="D24" s="89">
        <f t="shared" ref="D24:X24" si="10">SUM(D5:D23)</f>
        <v>-6893</v>
      </c>
      <c r="E24" s="89">
        <f t="shared" si="10"/>
        <v>27907</v>
      </c>
      <c r="F24" s="89">
        <f t="shared" si="10"/>
        <v>172286.4</v>
      </c>
      <c r="G24" s="89">
        <f t="shared" si="10"/>
        <v>-175826.27809999997</v>
      </c>
      <c r="H24" s="89">
        <f t="shared" si="10"/>
        <v>-3539.8780999999999</v>
      </c>
      <c r="I24" s="89">
        <f t="shared" si="10"/>
        <v>164889.5</v>
      </c>
      <c r="J24" s="89">
        <f t="shared" si="10"/>
        <v>-27526.94</v>
      </c>
      <c r="K24" s="89">
        <f t="shared" si="10"/>
        <v>137362.56</v>
      </c>
      <c r="L24" s="89">
        <f t="shared" si="10"/>
        <v>9563</v>
      </c>
      <c r="M24" s="89">
        <f t="shared" si="10"/>
        <v>-42286</v>
      </c>
      <c r="N24" s="89">
        <f t="shared" si="10"/>
        <v>-32723</v>
      </c>
      <c r="O24" s="89">
        <f t="shared" si="10"/>
        <v>42708</v>
      </c>
      <c r="P24" s="89">
        <f t="shared" si="10"/>
        <v>-48551</v>
      </c>
      <c r="Q24" s="89">
        <f t="shared" si="10"/>
        <v>-5843</v>
      </c>
      <c r="R24" s="89">
        <f t="shared" si="10"/>
        <v>34090</v>
      </c>
      <c r="S24" s="89">
        <f t="shared" si="10"/>
        <v>-63625.5</v>
      </c>
      <c r="T24" s="89">
        <f t="shared" si="10"/>
        <v>-29535.5</v>
      </c>
      <c r="U24" s="89">
        <f t="shared" si="10"/>
        <v>458336.89999999997</v>
      </c>
      <c r="V24" s="89">
        <f t="shared" si="10"/>
        <v>-364708.71810000006</v>
      </c>
      <c r="W24" s="89">
        <f t="shared" si="10"/>
        <v>93628.181899999996</v>
      </c>
      <c r="X24" s="89">
        <f t="shared" si="10"/>
        <v>336831.39999999997</v>
      </c>
      <c r="Y24" s="61">
        <f t="shared" si="9"/>
        <v>0.73489915387567528</v>
      </c>
    </row>
    <row r="25" spans="1:29" s="7" customFormat="1" x14ac:dyDescent="0.25">
      <c r="A25" s="72"/>
      <c r="B25" s="6"/>
      <c r="C25" s="6"/>
      <c r="D25" s="6"/>
      <c r="E25" s="6"/>
      <c r="F25" s="6"/>
      <c r="G25" s="6"/>
      <c r="H25" s="8"/>
      <c r="I25" s="8"/>
      <c r="J25" s="9"/>
      <c r="K25" s="9"/>
    </row>
    <row r="26" spans="1:29" x14ac:dyDescent="0.25">
      <c r="B26" s="6"/>
      <c r="C26" s="6"/>
      <c r="D26" s="6"/>
      <c r="E26" s="6"/>
      <c r="F26" s="6"/>
      <c r="G26" s="6"/>
      <c r="H26" s="8"/>
      <c r="I26" s="8"/>
      <c r="J26" s="9"/>
      <c r="K26" s="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9" s="1" customFormat="1" ht="24.75" customHeight="1" thickBot="1" x14ac:dyDescent="0.3">
      <c r="A27" s="66"/>
      <c r="B27"/>
      <c r="C27"/>
      <c r="D27"/>
      <c r="E27"/>
      <c r="F27"/>
      <c r="G27"/>
      <c r="H27"/>
      <c r="I27"/>
      <c r="J27" s="10"/>
      <c r="K27" s="10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9" s="1" customFormat="1" ht="24.6" customHeight="1" thickBot="1" x14ac:dyDescent="0.3">
      <c r="A28" s="66"/>
      <c r="B28" s="119" t="s">
        <v>50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24"/>
      <c r="Y28" s="25"/>
    </row>
    <row r="29" spans="1:29" s="1" customFormat="1" ht="57" customHeight="1" x14ac:dyDescent="0.25">
      <c r="A29" s="67"/>
      <c r="B29" s="112"/>
      <c r="C29" s="114" t="s">
        <v>23</v>
      </c>
      <c r="D29" s="115"/>
      <c r="E29" s="116"/>
      <c r="F29" s="117" t="s">
        <v>0</v>
      </c>
      <c r="G29" s="115"/>
      <c r="H29" s="118"/>
      <c r="I29" s="114" t="s">
        <v>1</v>
      </c>
      <c r="J29" s="115"/>
      <c r="K29" s="116"/>
      <c r="L29" s="117" t="s">
        <v>2</v>
      </c>
      <c r="M29" s="115"/>
      <c r="N29" s="118"/>
      <c r="O29" s="114" t="s">
        <v>3</v>
      </c>
      <c r="P29" s="115"/>
      <c r="Q29" s="116"/>
      <c r="R29" s="117" t="s">
        <v>21</v>
      </c>
      <c r="S29" s="115"/>
      <c r="T29" s="118"/>
      <c r="U29" s="114" t="s">
        <v>24</v>
      </c>
      <c r="V29" s="115"/>
      <c r="W29" s="116"/>
      <c r="X29" s="122"/>
      <c r="Y29" s="122"/>
    </row>
    <row r="30" spans="1:29" s="1" customFormat="1" ht="23.25" customHeight="1" x14ac:dyDescent="0.25">
      <c r="A30" s="67"/>
      <c r="B30" s="113"/>
      <c r="C30" s="16" t="s">
        <v>25</v>
      </c>
      <c r="D30" s="3" t="s">
        <v>26</v>
      </c>
      <c r="E30" s="17" t="s">
        <v>27</v>
      </c>
      <c r="F30" s="60" t="s">
        <v>25</v>
      </c>
      <c r="G30" s="3" t="s">
        <v>26</v>
      </c>
      <c r="H30" s="59" t="s">
        <v>27</v>
      </c>
      <c r="I30" s="16" t="s">
        <v>25</v>
      </c>
      <c r="J30" s="3" t="s">
        <v>26</v>
      </c>
      <c r="K30" s="17" t="s">
        <v>27</v>
      </c>
      <c r="L30" s="60" t="s">
        <v>25</v>
      </c>
      <c r="M30" s="3" t="s">
        <v>26</v>
      </c>
      <c r="N30" s="59" t="s">
        <v>27</v>
      </c>
      <c r="O30" s="16" t="s">
        <v>25</v>
      </c>
      <c r="P30" s="3" t="s">
        <v>26</v>
      </c>
      <c r="Q30" s="17" t="s">
        <v>27</v>
      </c>
      <c r="R30" s="60" t="s">
        <v>25</v>
      </c>
      <c r="S30" s="3" t="s">
        <v>26</v>
      </c>
      <c r="T30" s="59" t="s">
        <v>27</v>
      </c>
      <c r="U30" s="16" t="s">
        <v>25</v>
      </c>
      <c r="V30" s="3" t="s">
        <v>26</v>
      </c>
      <c r="W30" s="17" t="s">
        <v>27</v>
      </c>
      <c r="X30" s="25"/>
      <c r="Y30" s="25"/>
    </row>
    <row r="31" spans="1:29" s="1" customFormat="1" ht="23.25" customHeight="1" x14ac:dyDescent="0.25">
      <c r="A31" s="68"/>
      <c r="B31" s="80" t="s">
        <v>4</v>
      </c>
      <c r="C31" s="12">
        <v>0</v>
      </c>
      <c r="D31" s="4">
        <v>0</v>
      </c>
      <c r="E31" s="13">
        <f>C31+D31</f>
        <v>0</v>
      </c>
      <c r="F31" s="86">
        <v>0</v>
      </c>
      <c r="G31" s="4">
        <v>-0.84656190000000009</v>
      </c>
      <c r="H31" s="99">
        <f>F31+G31</f>
        <v>-0.84656190000000009</v>
      </c>
      <c r="I31" s="12">
        <v>0.55000000000000004</v>
      </c>
      <c r="J31" s="4">
        <v>-1.3286636000000001</v>
      </c>
      <c r="K31" s="13">
        <f>I31+J31</f>
        <v>-0.77866360000000001</v>
      </c>
      <c r="L31" s="86">
        <v>0.70163204100568677</v>
      </c>
      <c r="M31" s="4">
        <v>-2.8928639999999994</v>
      </c>
      <c r="N31" s="99">
        <f>L31+M31</f>
        <v>-2.1912319589943126</v>
      </c>
      <c r="O31" s="12">
        <v>1.62</v>
      </c>
      <c r="P31" s="4">
        <v>-1.9441569999999999</v>
      </c>
      <c r="Q31" s="13">
        <f>O31+P31</f>
        <v>-0.32415699999999981</v>
      </c>
      <c r="R31" s="86">
        <v>1.657</v>
      </c>
      <c r="S31" s="4">
        <v>-5.1191000000000004</v>
      </c>
      <c r="T31" s="99">
        <f>R31+S31</f>
        <v>-3.4621000000000004</v>
      </c>
      <c r="U31" s="12">
        <f>C31+F31+I31+L31+O31+R31</f>
        <v>4.5286320410056868</v>
      </c>
      <c r="V31" s="4">
        <f>D31+G31+J31+M31+P31+S31</f>
        <v>-12.131346499999999</v>
      </c>
      <c r="W31" s="13">
        <f>E31+H31+K31+N31+Q31+T31</f>
        <v>-7.6027144589943125</v>
      </c>
      <c r="X31" s="85"/>
      <c r="Y31" s="26"/>
    </row>
    <row r="32" spans="1:29" s="1" customFormat="1" ht="23.25" customHeight="1" x14ac:dyDescent="0.25">
      <c r="A32" s="67"/>
      <c r="B32" s="80" t="s">
        <v>5</v>
      </c>
      <c r="C32" s="12">
        <v>0</v>
      </c>
      <c r="D32" s="4">
        <v>0</v>
      </c>
      <c r="E32" s="13">
        <f t="shared" ref="E32:E47" si="11">C32+D32</f>
        <v>0</v>
      </c>
      <c r="F32" s="86">
        <v>2.0913300000000001</v>
      </c>
      <c r="G32" s="4">
        <v>-9.1411373999999999</v>
      </c>
      <c r="H32" s="99">
        <f t="shared" ref="H32:H49" si="12">F32+G32</f>
        <v>-7.0498073999999997</v>
      </c>
      <c r="I32" s="12">
        <v>2.2260430000000002</v>
      </c>
      <c r="J32" s="4">
        <v>-1.7470619999999999</v>
      </c>
      <c r="K32" s="13">
        <f t="shared" ref="K32:K49" si="13">I32+J32</f>
        <v>0.47898100000000032</v>
      </c>
      <c r="L32" s="86">
        <v>7.5899999999999987E-3</v>
      </c>
      <c r="M32" s="4">
        <v>-1.0893249999999999</v>
      </c>
      <c r="N32" s="99">
        <f t="shared" ref="N32:N49" si="14">L32+M32</f>
        <v>-1.0817349999999999</v>
      </c>
      <c r="O32" s="12">
        <v>0.35016399999999998</v>
      </c>
      <c r="P32" s="4">
        <v>-5.1127127999999997</v>
      </c>
      <c r="Q32" s="13">
        <f t="shared" ref="Q32:Q49" si="15">O32+P32</f>
        <v>-4.7625487999999994</v>
      </c>
      <c r="R32" s="86">
        <v>1.24</v>
      </c>
      <c r="S32" s="4">
        <v>-3.2767599999999999</v>
      </c>
      <c r="T32" s="99">
        <f t="shared" ref="T32:T49" si="16">R32+S32</f>
        <v>-2.0367600000000001</v>
      </c>
      <c r="U32" s="12">
        <f t="shared" ref="U32:U49" si="17">C32+F32+I32+L32+O32+R32</f>
        <v>5.9151270000000009</v>
      </c>
      <c r="V32" s="4">
        <f t="shared" ref="V32:V49" si="18">D32+G32+J32+M32+P32+S32</f>
        <v>-20.3669972</v>
      </c>
      <c r="W32" s="13">
        <f t="shared" ref="W32:W49" si="19">E32+H32+K32+N32+Q32+T32</f>
        <v>-14.451870199999998</v>
      </c>
      <c r="X32" s="85"/>
      <c r="Y32" s="26"/>
    </row>
    <row r="33" spans="1:27" s="1" customFormat="1" ht="23.25" customHeight="1" x14ac:dyDescent="0.25">
      <c r="A33" s="67"/>
      <c r="B33" s="80" t="s">
        <v>6</v>
      </c>
      <c r="C33" s="12">
        <v>0</v>
      </c>
      <c r="D33" s="4">
        <v>0</v>
      </c>
      <c r="E33" s="13">
        <f t="shared" si="11"/>
        <v>0</v>
      </c>
      <c r="F33" s="86">
        <v>0.78640659999999996</v>
      </c>
      <c r="G33" s="4">
        <v>-5.2408015299999997</v>
      </c>
      <c r="H33" s="99">
        <f t="shared" si="12"/>
        <v>-4.4543949299999994</v>
      </c>
      <c r="I33" s="12">
        <v>0.68121799999999988</v>
      </c>
      <c r="J33" s="4">
        <v>0</v>
      </c>
      <c r="K33" s="13">
        <f t="shared" si="13"/>
        <v>0.68121799999999988</v>
      </c>
      <c r="L33" s="86">
        <v>0</v>
      </c>
      <c r="M33" s="4">
        <v>-8.0000000000000002E-3</v>
      </c>
      <c r="N33" s="99">
        <f t="shared" si="14"/>
        <v>-8.0000000000000002E-3</v>
      </c>
      <c r="O33" s="12">
        <v>8.0000000000000002E-3</v>
      </c>
      <c r="P33" s="4">
        <v>-1.0607759000000001</v>
      </c>
      <c r="Q33" s="13">
        <f t="shared" si="15"/>
        <v>-1.0527759000000001</v>
      </c>
      <c r="R33" s="86">
        <v>0.1051853</v>
      </c>
      <c r="S33" s="4">
        <v>-0.73874629999999997</v>
      </c>
      <c r="T33" s="99">
        <f t="shared" si="16"/>
        <v>-0.63356099999999993</v>
      </c>
      <c r="U33" s="12">
        <f t="shared" si="17"/>
        <v>1.5808098999999998</v>
      </c>
      <c r="V33" s="4">
        <f t="shared" si="18"/>
        <v>-7.0483237299999999</v>
      </c>
      <c r="W33" s="13">
        <f t="shared" si="19"/>
        <v>-5.4675138299999997</v>
      </c>
      <c r="X33" s="85"/>
      <c r="Y33" s="26"/>
    </row>
    <row r="34" spans="1:27" s="1" customFormat="1" ht="23.25" customHeight="1" x14ac:dyDescent="0.25">
      <c r="A34" s="66"/>
      <c r="B34" s="80" t="s">
        <v>7</v>
      </c>
      <c r="C34" s="12">
        <v>0</v>
      </c>
      <c r="D34" s="4">
        <v>0</v>
      </c>
      <c r="E34" s="13">
        <f t="shared" si="11"/>
        <v>0</v>
      </c>
      <c r="F34" s="86">
        <v>0.34787399999999996</v>
      </c>
      <c r="G34" s="4">
        <v>-0.84347818849056599</v>
      </c>
      <c r="H34" s="99">
        <f t="shared" si="12"/>
        <v>-0.49560418849056603</v>
      </c>
      <c r="I34" s="12">
        <v>0.81093799999999983</v>
      </c>
      <c r="J34" s="4">
        <v>-0.21923199999999998</v>
      </c>
      <c r="K34" s="13">
        <f t="shared" si="13"/>
        <v>0.59170599999999984</v>
      </c>
      <c r="L34" s="86">
        <v>0</v>
      </c>
      <c r="M34" s="4">
        <v>-0.99223489999999992</v>
      </c>
      <c r="N34" s="99">
        <f t="shared" si="14"/>
        <v>-0.99223489999999992</v>
      </c>
      <c r="O34" s="12">
        <v>0</v>
      </c>
      <c r="P34" s="4">
        <v>-0.63702180000000008</v>
      </c>
      <c r="Q34" s="13">
        <f t="shared" si="15"/>
        <v>-0.63702180000000008</v>
      </c>
      <c r="R34" s="86">
        <v>0</v>
      </c>
      <c r="S34" s="4">
        <v>-1.89E-2</v>
      </c>
      <c r="T34" s="99">
        <f t="shared" si="16"/>
        <v>-1.89E-2</v>
      </c>
      <c r="U34" s="12">
        <f t="shared" si="17"/>
        <v>1.1588119999999997</v>
      </c>
      <c r="V34" s="4">
        <f t="shared" si="18"/>
        <v>-2.7108668884905662</v>
      </c>
      <c r="W34" s="13">
        <f t="shared" si="19"/>
        <v>-1.5520548884905661</v>
      </c>
      <c r="X34" s="85"/>
      <c r="Y34" s="26"/>
    </row>
    <row r="35" spans="1:27" s="2" customFormat="1" ht="23.25" customHeight="1" x14ac:dyDescent="0.25">
      <c r="A35" s="67"/>
      <c r="B35" s="80" t="s">
        <v>8</v>
      </c>
      <c r="C35" s="12">
        <v>0</v>
      </c>
      <c r="D35" s="4">
        <v>0</v>
      </c>
      <c r="E35" s="13">
        <f t="shared" si="11"/>
        <v>0</v>
      </c>
      <c r="F35" s="86">
        <v>0.14979999999999999</v>
      </c>
      <c r="G35" s="4">
        <v>-0.41246534150943404</v>
      </c>
      <c r="H35" s="99">
        <f t="shared" si="12"/>
        <v>-0.26266534150943405</v>
      </c>
      <c r="I35" s="12">
        <v>2.1263639999999997</v>
      </c>
      <c r="J35" s="4">
        <v>0</v>
      </c>
      <c r="K35" s="13">
        <f t="shared" si="13"/>
        <v>2.1263639999999997</v>
      </c>
      <c r="L35" s="86">
        <v>6.1686958994313069E-2</v>
      </c>
      <c r="M35" s="4">
        <v>-0.1404117</v>
      </c>
      <c r="N35" s="99">
        <f t="shared" si="14"/>
        <v>-7.8724741005686938E-2</v>
      </c>
      <c r="O35" s="12">
        <v>3.6700000000000003E-2</v>
      </c>
      <c r="P35" s="4">
        <v>-0.67647399999999991</v>
      </c>
      <c r="Q35" s="13">
        <f t="shared" si="15"/>
        <v>-0.63977399999999995</v>
      </c>
      <c r="R35" s="86">
        <v>0.39590000000000003</v>
      </c>
      <c r="S35" s="4">
        <v>-0.60876839999999999</v>
      </c>
      <c r="T35" s="99">
        <f t="shared" si="16"/>
        <v>-0.21286839999999996</v>
      </c>
      <c r="U35" s="12">
        <f t="shared" si="17"/>
        <v>2.7704509589943132</v>
      </c>
      <c r="V35" s="4">
        <f t="shared" si="18"/>
        <v>-1.838119441509434</v>
      </c>
      <c r="W35" s="13">
        <f t="shared" si="19"/>
        <v>0.93233151748487864</v>
      </c>
      <c r="X35" s="85"/>
      <c r="Y35" s="26"/>
    </row>
    <row r="36" spans="1:27" s="2" customFormat="1" ht="23.25" customHeight="1" x14ac:dyDescent="0.25">
      <c r="A36" s="67"/>
      <c r="B36" s="81" t="s">
        <v>9</v>
      </c>
      <c r="C36" s="12">
        <v>0</v>
      </c>
      <c r="D36" s="4">
        <v>0</v>
      </c>
      <c r="E36" s="13">
        <f t="shared" si="11"/>
        <v>0</v>
      </c>
      <c r="F36" s="86">
        <v>0.42105699999999996</v>
      </c>
      <c r="G36" s="4">
        <v>-1.75076787</v>
      </c>
      <c r="H36" s="99">
        <f t="shared" si="12"/>
        <v>-1.32971087</v>
      </c>
      <c r="I36" s="12">
        <v>1.84251E-2</v>
      </c>
      <c r="J36" s="4">
        <v>0</v>
      </c>
      <c r="K36" s="13">
        <f t="shared" si="13"/>
        <v>1.84251E-2</v>
      </c>
      <c r="L36" s="86">
        <v>0.20718259999999999</v>
      </c>
      <c r="M36" s="4">
        <v>-9.9999600000000004E-3</v>
      </c>
      <c r="N36" s="99">
        <f t="shared" si="14"/>
        <v>0.19718263999999999</v>
      </c>
      <c r="O36" s="12">
        <v>0.51791606999999995</v>
      </c>
      <c r="P36" s="4">
        <v>-0.8391519999999999</v>
      </c>
      <c r="Q36" s="13">
        <f t="shared" si="15"/>
        <v>-0.32123592999999995</v>
      </c>
      <c r="R36" s="86">
        <v>0.4588506</v>
      </c>
      <c r="S36" s="4">
        <v>-0.111843</v>
      </c>
      <c r="T36" s="99">
        <f t="shared" si="16"/>
        <v>0.34700759999999997</v>
      </c>
      <c r="U36" s="12">
        <f t="shared" si="17"/>
        <v>1.62343137</v>
      </c>
      <c r="V36" s="4">
        <f t="shared" si="18"/>
        <v>-2.7117628300000001</v>
      </c>
      <c r="W36" s="13">
        <f t="shared" si="19"/>
        <v>-1.08833146</v>
      </c>
      <c r="X36" s="85"/>
      <c r="Y36" s="26"/>
    </row>
    <row r="37" spans="1:27" s="2" customFormat="1" ht="23.25" customHeight="1" x14ac:dyDescent="0.25">
      <c r="A37" s="67"/>
      <c r="B37" s="81" t="s">
        <v>10</v>
      </c>
      <c r="C37" s="12">
        <v>0</v>
      </c>
      <c r="D37" s="4">
        <v>0</v>
      </c>
      <c r="E37" s="13">
        <f t="shared" si="11"/>
        <v>0</v>
      </c>
      <c r="F37" s="86">
        <v>0.11217580000000001</v>
      </c>
      <c r="G37" s="4">
        <v>-0.38217869000000004</v>
      </c>
      <c r="H37" s="99">
        <f t="shared" si="12"/>
        <v>-0.27000289000000005</v>
      </c>
      <c r="I37" s="12">
        <v>0</v>
      </c>
      <c r="J37" s="4">
        <v>-0.19600000000000001</v>
      </c>
      <c r="K37" s="13">
        <f t="shared" si="13"/>
        <v>-0.19600000000000001</v>
      </c>
      <c r="L37" s="86">
        <v>8.4397100000000003E-2</v>
      </c>
      <c r="M37" s="4">
        <v>-4.6321799999999996E-2</v>
      </c>
      <c r="N37" s="99">
        <f t="shared" si="14"/>
        <v>3.8075300000000006E-2</v>
      </c>
      <c r="O37" s="12">
        <v>0</v>
      </c>
      <c r="P37" s="4">
        <v>0</v>
      </c>
      <c r="Q37" s="13">
        <f t="shared" si="15"/>
        <v>0</v>
      </c>
      <c r="R37" s="86">
        <v>0</v>
      </c>
      <c r="S37" s="4">
        <v>-0.2126691</v>
      </c>
      <c r="T37" s="99">
        <f t="shared" si="16"/>
        <v>-0.2126691</v>
      </c>
      <c r="U37" s="12">
        <f t="shared" si="17"/>
        <v>0.19657289999999999</v>
      </c>
      <c r="V37" s="4">
        <f t="shared" si="18"/>
        <v>-0.83716959000000002</v>
      </c>
      <c r="W37" s="13">
        <f t="shared" si="19"/>
        <v>-0.64059668999999997</v>
      </c>
      <c r="X37" s="85"/>
      <c r="Y37" s="26"/>
    </row>
    <row r="38" spans="1:27" s="2" customFormat="1" ht="23.25" customHeight="1" x14ac:dyDescent="0.25">
      <c r="A38" s="67"/>
      <c r="B38" s="81" t="s">
        <v>11</v>
      </c>
      <c r="C38" s="12">
        <v>0</v>
      </c>
      <c r="D38" s="4">
        <v>0</v>
      </c>
      <c r="E38" s="13">
        <f t="shared" si="11"/>
        <v>0</v>
      </c>
      <c r="F38" s="86">
        <v>4.3132379999999998E-2</v>
      </c>
      <c r="G38" s="4">
        <v>-0.57385085999999996</v>
      </c>
      <c r="H38" s="99">
        <f t="shared" si="12"/>
        <v>-0.53071847999999999</v>
      </c>
      <c r="I38" s="12">
        <v>0.56983859999999997</v>
      </c>
      <c r="J38" s="4">
        <v>-3.5868984699999991</v>
      </c>
      <c r="K38" s="13">
        <f t="shared" si="13"/>
        <v>-3.0170598699999989</v>
      </c>
      <c r="L38" s="86">
        <v>0</v>
      </c>
      <c r="M38" s="4">
        <v>-4.3936500000000003E-2</v>
      </c>
      <c r="N38" s="99">
        <f t="shared" si="14"/>
        <v>-4.3936500000000003E-2</v>
      </c>
      <c r="O38" s="12">
        <v>0</v>
      </c>
      <c r="P38" s="4">
        <v>0</v>
      </c>
      <c r="Q38" s="13">
        <f t="shared" si="15"/>
        <v>0</v>
      </c>
      <c r="R38" s="86">
        <v>0.128272</v>
      </c>
      <c r="S38" s="4">
        <v>-0.23811238999999998</v>
      </c>
      <c r="T38" s="99">
        <f t="shared" si="16"/>
        <v>-0.10984038999999998</v>
      </c>
      <c r="U38" s="12">
        <f t="shared" si="17"/>
        <v>0.74124298</v>
      </c>
      <c r="V38" s="4">
        <f t="shared" si="18"/>
        <v>-4.4427982199999994</v>
      </c>
      <c r="W38" s="13">
        <f t="shared" si="19"/>
        <v>-3.7015552399999989</v>
      </c>
      <c r="X38" s="85"/>
      <c r="Y38" s="26"/>
    </row>
    <row r="39" spans="1:27" s="2" customFormat="1" ht="23.25" customHeight="1" x14ac:dyDescent="0.25">
      <c r="A39" s="67"/>
      <c r="B39" s="81" t="s">
        <v>12</v>
      </c>
      <c r="C39" s="12">
        <v>0</v>
      </c>
      <c r="D39" s="4">
        <v>0</v>
      </c>
      <c r="E39" s="13">
        <f t="shared" si="11"/>
        <v>0</v>
      </c>
      <c r="F39" s="86">
        <v>0.14151720000000001</v>
      </c>
      <c r="G39" s="4">
        <v>-2.5789897138999995</v>
      </c>
      <c r="H39" s="99">
        <f t="shared" si="12"/>
        <v>-2.4374725138999995</v>
      </c>
      <c r="I39" s="12">
        <v>0</v>
      </c>
      <c r="J39" s="4">
        <v>-6.1500000000000006E-2</v>
      </c>
      <c r="K39" s="13">
        <f t="shared" si="13"/>
        <v>-6.1500000000000006E-2</v>
      </c>
      <c r="L39" s="86">
        <v>6.2847728199999994E-2</v>
      </c>
      <c r="M39" s="4">
        <v>-1.3952840451000001</v>
      </c>
      <c r="N39" s="99">
        <f t="shared" si="14"/>
        <v>-1.3324363169000002</v>
      </c>
      <c r="O39" s="12">
        <v>0.2720644451</v>
      </c>
      <c r="P39" s="4">
        <v>-2.5674306000000002</v>
      </c>
      <c r="Q39" s="13">
        <f t="shared" si="15"/>
        <v>-2.2953661549000004</v>
      </c>
      <c r="R39" s="86">
        <v>0</v>
      </c>
      <c r="S39" s="4">
        <v>-0.95683921690000007</v>
      </c>
      <c r="T39" s="99">
        <f t="shared" si="16"/>
        <v>-0.95683921690000007</v>
      </c>
      <c r="U39" s="12">
        <f t="shared" si="17"/>
        <v>0.47642937330000001</v>
      </c>
      <c r="V39" s="4">
        <f t="shared" si="18"/>
        <v>-7.5600435758999991</v>
      </c>
      <c r="W39" s="13">
        <f t="shared" si="19"/>
        <v>-7.0836142026000006</v>
      </c>
      <c r="X39" s="85"/>
      <c r="Y39" s="26"/>
    </row>
    <row r="40" spans="1:27" s="2" customFormat="1" ht="23.25" customHeight="1" x14ac:dyDescent="0.25">
      <c r="A40" s="67"/>
      <c r="B40" s="81" t="s">
        <v>13</v>
      </c>
      <c r="C40" s="12">
        <v>0</v>
      </c>
      <c r="D40" s="4">
        <v>-8.5020865500000001E-2</v>
      </c>
      <c r="E40" s="13">
        <f t="shared" si="11"/>
        <v>-8.5020865500000001E-2</v>
      </c>
      <c r="F40" s="86">
        <v>0.56455034000000004</v>
      </c>
      <c r="G40" s="4">
        <v>-4.6303709638000008</v>
      </c>
      <c r="H40" s="99">
        <f t="shared" si="12"/>
        <v>-4.0658206238000005</v>
      </c>
      <c r="I40" s="12">
        <v>2.0745727</v>
      </c>
      <c r="J40" s="4">
        <v>-3.5759259999999999</v>
      </c>
      <c r="K40" s="13">
        <f t="shared" si="13"/>
        <v>-1.5013532999999999</v>
      </c>
      <c r="L40" s="86">
        <v>0</v>
      </c>
      <c r="M40" s="4">
        <v>-3.676526</v>
      </c>
      <c r="N40" s="99">
        <f t="shared" si="14"/>
        <v>-3.676526</v>
      </c>
      <c r="O40" s="12">
        <v>0.15802195999999999</v>
      </c>
      <c r="P40" s="4">
        <v>-0.15104854529999998</v>
      </c>
      <c r="Q40" s="13">
        <f t="shared" si="15"/>
        <v>6.9734147000000135E-3</v>
      </c>
      <c r="R40" s="86">
        <v>0.2011692162</v>
      </c>
      <c r="S40" s="4">
        <v>-0.15702195999999999</v>
      </c>
      <c r="T40" s="99">
        <f t="shared" si="16"/>
        <v>4.4147256200000012E-2</v>
      </c>
      <c r="U40" s="12">
        <f>C40+F40+I40+L40+O40+R40</f>
        <v>2.9983142162000003</v>
      </c>
      <c r="V40" s="4">
        <f t="shared" si="18"/>
        <v>-12.275914334600001</v>
      </c>
      <c r="W40" s="13">
        <f t="shared" si="19"/>
        <v>-9.2776001184000005</v>
      </c>
      <c r="X40" s="85"/>
      <c r="Y40" s="26"/>
    </row>
    <row r="41" spans="1:27" s="2" customFormat="1" ht="23.25" customHeight="1" x14ac:dyDescent="0.25">
      <c r="A41" s="67"/>
      <c r="B41" s="81" t="s">
        <v>14</v>
      </c>
      <c r="C41" s="12">
        <v>0</v>
      </c>
      <c r="D41" s="4">
        <v>0</v>
      </c>
      <c r="E41" s="13">
        <f t="shared" si="11"/>
        <v>0</v>
      </c>
      <c r="F41" s="86">
        <v>0.44364000000000003</v>
      </c>
      <c r="G41" s="4">
        <v>-1.9714813299999998</v>
      </c>
      <c r="H41" s="99">
        <f t="shared" si="12"/>
        <v>-1.5278413299999998</v>
      </c>
      <c r="I41" s="12">
        <v>0</v>
      </c>
      <c r="J41" s="4">
        <v>0</v>
      </c>
      <c r="K41" s="13">
        <f t="shared" si="13"/>
        <v>0</v>
      </c>
      <c r="L41" s="86">
        <v>0</v>
      </c>
      <c r="M41" s="4">
        <v>-0.26844978000000003</v>
      </c>
      <c r="N41" s="99">
        <f t="shared" si="14"/>
        <v>-0.26844978000000003</v>
      </c>
      <c r="O41" s="12">
        <v>7.6472500000000004E-3</v>
      </c>
      <c r="P41" s="4">
        <v>-0.58994999999999997</v>
      </c>
      <c r="Q41" s="13">
        <f t="shared" si="15"/>
        <v>-0.58230274999999998</v>
      </c>
      <c r="R41" s="86">
        <v>4.8899999999999999E-2</v>
      </c>
      <c r="S41" s="4">
        <v>-6.0707599999999997E-3</v>
      </c>
      <c r="T41" s="99">
        <f t="shared" si="16"/>
        <v>4.2829239999999998E-2</v>
      </c>
      <c r="U41" s="12">
        <f t="shared" si="17"/>
        <v>0.50018724999999997</v>
      </c>
      <c r="V41" s="4">
        <f t="shared" si="18"/>
        <v>-2.8359518699999997</v>
      </c>
      <c r="W41" s="13">
        <f t="shared" si="19"/>
        <v>-2.3357646199999995</v>
      </c>
      <c r="X41" s="85"/>
      <c r="Y41" s="26"/>
    </row>
    <row r="42" spans="1:27" s="5" customFormat="1" ht="23.25" customHeight="1" x14ac:dyDescent="0.25">
      <c r="A42" s="69"/>
      <c r="B42" s="81" t="s">
        <v>15</v>
      </c>
      <c r="C42" s="12">
        <v>0</v>
      </c>
      <c r="D42" s="4">
        <v>-1.55E-2</v>
      </c>
      <c r="E42" s="13">
        <f t="shared" si="11"/>
        <v>-1.55E-2</v>
      </c>
      <c r="F42" s="86">
        <v>0.68358199999999991</v>
      </c>
      <c r="G42" s="4">
        <v>-4.4367053699999977</v>
      </c>
      <c r="H42" s="99">
        <f t="shared" si="12"/>
        <v>-3.7531233699999977</v>
      </c>
      <c r="I42" s="12">
        <v>0</v>
      </c>
      <c r="J42" s="4">
        <v>-0.2621</v>
      </c>
      <c r="K42" s="13">
        <f t="shared" si="13"/>
        <v>-0.2621</v>
      </c>
      <c r="L42" s="86">
        <v>0.30810009999999999</v>
      </c>
      <c r="M42" s="4">
        <v>-0.44212010000000002</v>
      </c>
      <c r="N42" s="99">
        <f t="shared" si="14"/>
        <v>-0.13402000000000003</v>
      </c>
      <c r="O42" s="12">
        <v>0.43479999999999996</v>
      </c>
      <c r="P42" s="4">
        <v>-0.17612696999999999</v>
      </c>
      <c r="Q42" s="13">
        <f t="shared" si="15"/>
        <v>0.25867302999999997</v>
      </c>
      <c r="R42" s="86">
        <v>0.22200140999999998</v>
      </c>
      <c r="S42" s="4">
        <v>-1.1625642700000001</v>
      </c>
      <c r="T42" s="99">
        <f t="shared" si="16"/>
        <v>-0.94056286000000011</v>
      </c>
      <c r="U42" s="12">
        <f t="shared" si="17"/>
        <v>1.6484835099999999</v>
      </c>
      <c r="V42" s="4">
        <f t="shared" si="18"/>
        <v>-6.4951167099999987</v>
      </c>
      <c r="W42" s="13">
        <f t="shared" si="19"/>
        <v>-4.8466331999999985</v>
      </c>
      <c r="X42" s="85"/>
      <c r="Y42" s="26"/>
      <c r="Z42" s="2"/>
      <c r="AA42" s="2"/>
    </row>
    <row r="43" spans="1:27" s="5" customFormat="1" ht="23.25" customHeight="1" x14ac:dyDescent="0.25">
      <c r="A43" s="70"/>
      <c r="B43" s="81" t="s">
        <v>16</v>
      </c>
      <c r="C43" s="12">
        <v>7.7999999999999996E-3</v>
      </c>
      <c r="D43" s="4">
        <v>0</v>
      </c>
      <c r="E43" s="13">
        <f t="shared" si="11"/>
        <v>7.7999999999999996E-3</v>
      </c>
      <c r="F43" s="86">
        <v>0.61712736999999995</v>
      </c>
      <c r="G43" s="4">
        <v>-2.1598350100000001</v>
      </c>
      <c r="H43" s="99">
        <f t="shared" si="12"/>
        <v>-1.5427076400000002</v>
      </c>
      <c r="I43" s="12">
        <v>0.22</v>
      </c>
      <c r="J43" s="4">
        <v>-0.23150000000000001</v>
      </c>
      <c r="K43" s="13">
        <f t="shared" si="13"/>
        <v>-1.150000000000001E-2</v>
      </c>
      <c r="L43" s="86">
        <v>7.3013999999999996E-2</v>
      </c>
      <c r="M43" s="4">
        <v>-0.1159</v>
      </c>
      <c r="N43" s="99">
        <f t="shared" si="14"/>
        <v>-4.2886000000000007E-2</v>
      </c>
      <c r="O43" s="12">
        <v>0</v>
      </c>
      <c r="P43" s="4">
        <v>-0.17949999999999999</v>
      </c>
      <c r="Q43" s="13">
        <f t="shared" si="15"/>
        <v>-0.17949999999999999</v>
      </c>
      <c r="R43" s="86">
        <v>0.31340000000000001</v>
      </c>
      <c r="S43" s="4">
        <v>-2.4690379499999993</v>
      </c>
      <c r="T43" s="99">
        <f t="shared" si="16"/>
        <v>-2.1556379499999991</v>
      </c>
      <c r="U43" s="12">
        <f t="shared" si="17"/>
        <v>1.23134137</v>
      </c>
      <c r="V43" s="4">
        <f t="shared" si="18"/>
        <v>-5.1557729599999993</v>
      </c>
      <c r="W43" s="13">
        <f t="shared" si="19"/>
        <v>-3.9244315899999993</v>
      </c>
      <c r="X43" s="85"/>
      <c r="Y43" s="26"/>
      <c r="Z43" s="2"/>
      <c r="AA43" s="2"/>
    </row>
    <row r="44" spans="1:27" s="1" customFormat="1" ht="23.25" customHeight="1" x14ac:dyDescent="0.25">
      <c r="A44" s="66"/>
      <c r="B44" s="81" t="s">
        <v>17</v>
      </c>
      <c r="C44" s="12">
        <v>0.29259999999999997</v>
      </c>
      <c r="D44" s="4">
        <v>-6.1999999999999998E-3</v>
      </c>
      <c r="E44" s="13">
        <f t="shared" si="11"/>
        <v>0.28639999999999999</v>
      </c>
      <c r="F44" s="86">
        <v>1.09201115</v>
      </c>
      <c r="G44" s="4">
        <v>-8.861877999999999</v>
      </c>
      <c r="H44" s="99">
        <f t="shared" si="12"/>
        <v>-7.7698668499999988</v>
      </c>
      <c r="I44" s="12">
        <v>0.74534999999999996</v>
      </c>
      <c r="J44" s="4">
        <v>-0.3</v>
      </c>
      <c r="K44" s="13">
        <f t="shared" si="13"/>
        <v>0.44534999999999997</v>
      </c>
      <c r="L44" s="86">
        <v>0.97685</v>
      </c>
      <c r="M44" s="4">
        <v>-0.17010000000000003</v>
      </c>
      <c r="N44" s="99">
        <f t="shared" si="14"/>
        <v>0.80674999999999997</v>
      </c>
      <c r="O44" s="12">
        <v>0.37709999999999999</v>
      </c>
      <c r="P44" s="4">
        <v>0</v>
      </c>
      <c r="Q44" s="13">
        <f t="shared" si="15"/>
        <v>0.37709999999999999</v>
      </c>
      <c r="R44" s="86">
        <v>0.83309999999999995</v>
      </c>
      <c r="S44" s="4">
        <v>-1.6400300000000001</v>
      </c>
      <c r="T44" s="99">
        <f t="shared" si="16"/>
        <v>-0.80693000000000015</v>
      </c>
      <c r="U44" s="12">
        <f t="shared" si="17"/>
        <v>4.317011149999999</v>
      </c>
      <c r="V44" s="4">
        <f t="shared" si="18"/>
        <v>-10.978207999999999</v>
      </c>
      <c r="W44" s="13">
        <f t="shared" si="19"/>
        <v>-6.6611968499999987</v>
      </c>
      <c r="X44" s="85"/>
      <c r="Y44" s="26"/>
      <c r="Z44" s="2"/>
      <c r="AA44" s="2"/>
    </row>
    <row r="45" spans="1:27" s="1" customFormat="1" ht="24" customHeight="1" x14ac:dyDescent="0.25">
      <c r="A45" s="66"/>
      <c r="B45" s="81" t="s">
        <v>18</v>
      </c>
      <c r="C45" s="12">
        <v>0</v>
      </c>
      <c r="D45" s="4">
        <v>0</v>
      </c>
      <c r="E45" s="13">
        <f t="shared" si="11"/>
        <v>0</v>
      </c>
      <c r="F45" s="86">
        <v>0.76028200000000012</v>
      </c>
      <c r="G45" s="4">
        <v>-0.35400000000000009</v>
      </c>
      <c r="H45" s="99">
        <f t="shared" si="12"/>
        <v>0.40628200000000003</v>
      </c>
      <c r="I45" s="12">
        <v>0</v>
      </c>
      <c r="J45" s="4">
        <v>0</v>
      </c>
      <c r="K45" s="13">
        <f t="shared" si="13"/>
        <v>0</v>
      </c>
      <c r="L45" s="86">
        <v>0.1</v>
      </c>
      <c r="M45" s="4">
        <v>-3.8000000000000006E-2</v>
      </c>
      <c r="N45" s="99">
        <f t="shared" si="14"/>
        <v>6.2E-2</v>
      </c>
      <c r="O45" s="12">
        <v>0.66100000000000003</v>
      </c>
      <c r="P45" s="4">
        <v>-2.9000000000000001E-2</v>
      </c>
      <c r="Q45" s="13">
        <f t="shared" si="15"/>
        <v>0.63200000000000001</v>
      </c>
      <c r="R45" s="86">
        <v>0</v>
      </c>
      <c r="S45" s="4">
        <v>-1.0136678800000001</v>
      </c>
      <c r="T45" s="99">
        <f t="shared" si="16"/>
        <v>-1.0136678800000001</v>
      </c>
      <c r="U45" s="12">
        <f t="shared" si="17"/>
        <v>1.5212820000000002</v>
      </c>
      <c r="V45" s="4">
        <f t="shared" si="18"/>
        <v>-1.4346678800000001</v>
      </c>
      <c r="W45" s="13">
        <f t="shared" si="19"/>
        <v>8.6614119999999906E-2</v>
      </c>
      <c r="X45" s="85"/>
      <c r="Y45" s="26"/>
      <c r="Z45" s="2"/>
      <c r="AA45" s="2"/>
    </row>
    <row r="46" spans="1:27" s="6" customFormat="1" ht="23.25" customHeight="1" x14ac:dyDescent="0.25">
      <c r="A46" s="71"/>
      <c r="B46" s="79" t="s">
        <v>22</v>
      </c>
      <c r="C46" s="12">
        <v>0</v>
      </c>
      <c r="D46" s="4">
        <v>-0.58699999999999997</v>
      </c>
      <c r="E46" s="13">
        <f t="shared" si="11"/>
        <v>-0.58699999999999997</v>
      </c>
      <c r="F46" s="86">
        <v>10.368003999999999</v>
      </c>
      <c r="G46" s="4">
        <v>-1.1156999999999999</v>
      </c>
      <c r="H46" s="99">
        <f t="shared" si="12"/>
        <v>9.2523039999999988</v>
      </c>
      <c r="I46" s="12">
        <v>1.8249999999999997</v>
      </c>
      <c r="J46" s="4">
        <v>-1.2809999999999999</v>
      </c>
      <c r="K46" s="13">
        <f t="shared" si="13"/>
        <v>0.54399999999999982</v>
      </c>
      <c r="L46" s="86">
        <v>0</v>
      </c>
      <c r="M46" s="4">
        <v>0</v>
      </c>
      <c r="N46" s="99">
        <f t="shared" si="14"/>
        <v>0</v>
      </c>
      <c r="O46" s="12">
        <v>0.44900000000000001</v>
      </c>
      <c r="P46" s="4">
        <v>-0.91</v>
      </c>
      <c r="Q46" s="13">
        <f t="shared" si="15"/>
        <v>-0.46100000000000002</v>
      </c>
      <c r="R46" s="86">
        <v>0.44900000000000001</v>
      </c>
      <c r="S46" s="4">
        <v>-1.6048169999999999</v>
      </c>
      <c r="T46" s="99">
        <f t="shared" si="16"/>
        <v>-1.1558169999999999</v>
      </c>
      <c r="U46" s="12">
        <f t="shared" si="17"/>
        <v>13.091003999999998</v>
      </c>
      <c r="V46" s="4">
        <f t="shared" si="18"/>
        <v>-5.4985169999999997</v>
      </c>
      <c r="W46" s="13">
        <f t="shared" si="19"/>
        <v>7.5924869999999993</v>
      </c>
      <c r="X46" s="85"/>
      <c r="Y46" s="26"/>
      <c r="Z46" s="2"/>
      <c r="AA46" s="2"/>
    </row>
    <row r="47" spans="1:27" ht="23.25" customHeight="1" x14ac:dyDescent="0.25">
      <c r="B47" s="79" t="s">
        <v>41</v>
      </c>
      <c r="C47" s="12">
        <v>0</v>
      </c>
      <c r="D47" s="4">
        <v>0</v>
      </c>
      <c r="E47" s="13">
        <f t="shared" si="11"/>
        <v>0</v>
      </c>
      <c r="F47" s="86">
        <v>1.2E-2</v>
      </c>
      <c r="G47" s="4">
        <v>-3.7679999999999998</v>
      </c>
      <c r="H47" s="99">
        <f t="shared" si="12"/>
        <v>-3.7559999999999998</v>
      </c>
      <c r="I47" s="12">
        <v>11.883100000000001</v>
      </c>
      <c r="J47" s="4">
        <v>-0.65</v>
      </c>
      <c r="K47" s="13">
        <f t="shared" si="13"/>
        <v>11.2331</v>
      </c>
      <c r="L47" s="86">
        <v>0</v>
      </c>
      <c r="M47" s="4">
        <v>-0.80799999999999994</v>
      </c>
      <c r="N47" s="99">
        <f t="shared" si="14"/>
        <v>-0.80799999999999994</v>
      </c>
      <c r="O47" s="12">
        <v>0</v>
      </c>
      <c r="P47" s="4">
        <v>-1.129</v>
      </c>
      <c r="Q47" s="13">
        <f t="shared" si="15"/>
        <v>-1.129</v>
      </c>
      <c r="R47" s="86">
        <v>0.84099999999999997</v>
      </c>
      <c r="S47" s="4">
        <v>-7.2999999999999995E-2</v>
      </c>
      <c r="T47" s="99">
        <f t="shared" si="16"/>
        <v>0.76800000000000002</v>
      </c>
      <c r="U47" s="12">
        <f t="shared" si="17"/>
        <v>12.7361</v>
      </c>
      <c r="V47" s="4">
        <f t="shared" si="18"/>
        <v>-6.4280000000000008</v>
      </c>
      <c r="W47" s="13">
        <f t="shared" si="19"/>
        <v>6.3081000000000005</v>
      </c>
      <c r="X47" s="85"/>
      <c r="Y47" s="26"/>
      <c r="Z47" s="2"/>
      <c r="AA47" s="2"/>
    </row>
    <row r="48" spans="1:27" ht="23.25" customHeight="1" x14ac:dyDescent="0.25">
      <c r="B48" s="79" t="s">
        <v>42</v>
      </c>
      <c r="C48" s="149">
        <v>2.3210000000000002</v>
      </c>
      <c r="D48" s="150">
        <v>0</v>
      </c>
      <c r="E48" s="87">
        <f>C48+D48</f>
        <v>2.3210000000000002</v>
      </c>
      <c r="F48" s="151">
        <v>0.2495</v>
      </c>
      <c r="G48" s="150">
        <v>-1.1500999999999999</v>
      </c>
      <c r="H48" s="152">
        <f t="shared" si="12"/>
        <v>-0.90059999999999985</v>
      </c>
      <c r="I48" s="149">
        <v>1.4319999999999999</v>
      </c>
      <c r="J48" s="150">
        <v>-0.57699999999999996</v>
      </c>
      <c r="K48" s="87">
        <f t="shared" si="13"/>
        <v>0.85499999999999998</v>
      </c>
      <c r="L48" s="151">
        <v>8.9999999999999993E-3</v>
      </c>
      <c r="M48" s="150">
        <v>0</v>
      </c>
      <c r="N48" s="152">
        <f t="shared" si="14"/>
        <v>8.9999999999999993E-3</v>
      </c>
      <c r="O48" s="149">
        <v>0</v>
      </c>
      <c r="P48" s="150">
        <v>0</v>
      </c>
      <c r="Q48" s="87">
        <f t="shared" si="15"/>
        <v>0</v>
      </c>
      <c r="R48" s="151">
        <v>0</v>
      </c>
      <c r="S48" s="150">
        <v>-5.0000000000000001E-3</v>
      </c>
      <c r="T48" s="152">
        <f t="shared" si="16"/>
        <v>-5.0000000000000001E-3</v>
      </c>
      <c r="U48" s="12">
        <f t="shared" si="17"/>
        <v>4.0114999999999998</v>
      </c>
      <c r="V48" s="4">
        <f t="shared" si="18"/>
        <v>-1.7320999999999998</v>
      </c>
      <c r="W48" s="87">
        <f t="shared" si="19"/>
        <v>2.2794000000000003</v>
      </c>
      <c r="X48" s="85"/>
      <c r="Y48" s="26"/>
      <c r="Z48" s="2"/>
      <c r="AA48" s="2"/>
    </row>
    <row r="49" spans="1:25" ht="23.25" customHeight="1" thickBot="1" x14ac:dyDescent="0.3">
      <c r="B49" s="79" t="s">
        <v>46</v>
      </c>
      <c r="C49" s="149">
        <v>0.437</v>
      </c>
      <c r="D49" s="150">
        <v>0</v>
      </c>
      <c r="E49" s="87">
        <f>C49+D49</f>
        <v>0.437</v>
      </c>
      <c r="F49" s="151">
        <v>0.94978000000000007</v>
      </c>
      <c r="G49" s="150">
        <v>-0.87427999999999995</v>
      </c>
      <c r="H49" s="152">
        <f t="shared" si="12"/>
        <v>7.5500000000000123E-2</v>
      </c>
      <c r="I49" s="149">
        <v>6.3E-2</v>
      </c>
      <c r="J49" s="150">
        <v>0</v>
      </c>
      <c r="K49" s="87">
        <f t="shared" si="13"/>
        <v>6.3E-2</v>
      </c>
      <c r="L49" s="151">
        <v>0.09</v>
      </c>
      <c r="M49" s="150">
        <v>-2.9000000000000001E-2</v>
      </c>
      <c r="N49" s="152">
        <f t="shared" si="14"/>
        <v>6.0999999999999999E-2</v>
      </c>
      <c r="O49" s="149">
        <v>1.8500000000000003E-2</v>
      </c>
      <c r="P49" s="150">
        <v>-0.26900000000000002</v>
      </c>
      <c r="Q49" s="87">
        <f t="shared" si="15"/>
        <v>-0.2505</v>
      </c>
      <c r="R49" s="151">
        <v>0</v>
      </c>
      <c r="S49" s="150">
        <v>-0.24</v>
      </c>
      <c r="T49" s="152">
        <f t="shared" si="16"/>
        <v>-0.24</v>
      </c>
      <c r="U49" s="12">
        <f t="shared" si="17"/>
        <v>1.5582800000000001</v>
      </c>
      <c r="V49" s="4">
        <f t="shared" si="18"/>
        <v>-1.41228</v>
      </c>
      <c r="W49" s="87">
        <f t="shared" si="19"/>
        <v>0.14600000000000007</v>
      </c>
      <c r="X49" s="85"/>
      <c r="Y49" s="27"/>
    </row>
    <row r="50" spans="1:25" ht="18.75" customHeight="1" thickBot="1" x14ac:dyDescent="0.3">
      <c r="B50" s="14" t="s">
        <v>19</v>
      </c>
      <c r="C50" s="15">
        <f>SUM(C31:C48)</f>
        <v>2.6214</v>
      </c>
      <c r="D50" s="15">
        <f>SUM(D31:D49)</f>
        <v>-0.69372086550000001</v>
      </c>
      <c r="E50" s="15">
        <f t="shared" ref="E50:W50" si="20">SUM(E31:E48)</f>
        <v>1.9276791345000002</v>
      </c>
      <c r="F50" s="15">
        <f t="shared" si="20"/>
        <v>18.883989840000002</v>
      </c>
      <c r="G50" s="15">
        <f t="shared" si="20"/>
        <v>-50.218302167699996</v>
      </c>
      <c r="H50" s="15">
        <f t="shared" si="20"/>
        <v>-31.334312327699998</v>
      </c>
      <c r="I50" s="15">
        <f t="shared" si="20"/>
        <v>25.162849399999999</v>
      </c>
      <c r="J50" s="15">
        <f>SUM(J31:J49)</f>
        <v>-14.016882070000001</v>
      </c>
      <c r="K50" s="15">
        <f t="shared" si="20"/>
        <v>11.145967330000001</v>
      </c>
      <c r="L50" s="15">
        <f t="shared" si="20"/>
        <v>2.5923005281999996</v>
      </c>
      <c r="M50" s="15">
        <f t="shared" si="20"/>
        <v>-12.137473785099999</v>
      </c>
      <c r="N50" s="15">
        <f t="shared" si="20"/>
        <v>-9.5451732568999983</v>
      </c>
      <c r="O50" s="15">
        <f t="shared" si="20"/>
        <v>4.8924137251000008</v>
      </c>
      <c r="P50" s="15">
        <f t="shared" si="20"/>
        <v>-16.002349615300002</v>
      </c>
      <c r="Q50" s="15">
        <f t="shared" si="20"/>
        <v>-11.109935890199999</v>
      </c>
      <c r="R50" s="15">
        <f>SUM(R31:R49)</f>
        <v>6.8937785261999993</v>
      </c>
      <c r="S50" s="15">
        <f t="shared" si="20"/>
        <v>-19.412948226900003</v>
      </c>
      <c r="T50" s="15">
        <f t="shared" si="20"/>
        <v>-12.519169700699999</v>
      </c>
      <c r="U50" s="15">
        <f t="shared" si="20"/>
        <v>61.046732019499991</v>
      </c>
      <c r="V50" s="15">
        <f t="shared" si="20"/>
        <v>-112.4816767305</v>
      </c>
      <c r="W50" s="88">
        <f t="shared" si="20"/>
        <v>-51.434944710999993</v>
      </c>
    </row>
    <row r="53" spans="1:25" ht="22.5" customHeight="1" thickBot="1" x14ac:dyDescent="0.3"/>
    <row r="54" spans="1:25" ht="49.5" customHeight="1" thickBot="1" x14ac:dyDescent="0.3">
      <c r="B54" s="119" t="s">
        <v>47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1"/>
    </row>
    <row r="55" spans="1:25" ht="49.5" customHeight="1" x14ac:dyDescent="0.25">
      <c r="B55" s="123"/>
      <c r="C55" s="114" t="s">
        <v>23</v>
      </c>
      <c r="D55" s="115"/>
      <c r="E55" s="116"/>
      <c r="F55" s="114" t="s">
        <v>0</v>
      </c>
      <c r="G55" s="115"/>
      <c r="H55" s="116"/>
      <c r="I55" s="114" t="s">
        <v>1</v>
      </c>
      <c r="J55" s="115"/>
      <c r="K55" s="116"/>
      <c r="L55" s="114" t="s">
        <v>2</v>
      </c>
      <c r="M55" s="115"/>
      <c r="N55" s="116"/>
      <c r="O55" s="114" t="s">
        <v>3</v>
      </c>
      <c r="P55" s="115"/>
      <c r="Q55" s="116"/>
      <c r="R55" s="114" t="s">
        <v>21</v>
      </c>
      <c r="S55" s="115"/>
      <c r="T55" s="116"/>
      <c r="U55" s="117" t="s">
        <v>24</v>
      </c>
      <c r="V55" s="115"/>
      <c r="W55" s="116"/>
      <c r="X55" s="114"/>
      <c r="Y55" s="116"/>
    </row>
    <row r="56" spans="1:25" ht="45.6" customHeight="1" x14ac:dyDescent="0.25">
      <c r="B56" s="124"/>
      <c r="C56" s="16" t="s">
        <v>25</v>
      </c>
      <c r="D56" s="3" t="s">
        <v>26</v>
      </c>
      <c r="E56" s="17" t="s">
        <v>27</v>
      </c>
      <c r="F56" s="16" t="s">
        <v>25</v>
      </c>
      <c r="G56" s="3" t="s">
        <v>26</v>
      </c>
      <c r="H56" s="17" t="s">
        <v>27</v>
      </c>
      <c r="I56" s="16" t="s">
        <v>25</v>
      </c>
      <c r="J56" s="3" t="s">
        <v>26</v>
      </c>
      <c r="K56" s="17" t="s">
        <v>27</v>
      </c>
      <c r="L56" s="16" t="s">
        <v>25</v>
      </c>
      <c r="M56" s="3" t="s">
        <v>26</v>
      </c>
      <c r="N56" s="17" t="s">
        <v>27</v>
      </c>
      <c r="O56" s="16" t="s">
        <v>25</v>
      </c>
      <c r="P56" s="3" t="s">
        <v>26</v>
      </c>
      <c r="Q56" s="17" t="s">
        <v>27</v>
      </c>
      <c r="R56" s="16" t="s">
        <v>25</v>
      </c>
      <c r="S56" s="3" t="s">
        <v>26</v>
      </c>
      <c r="T56" s="17" t="s">
        <v>27</v>
      </c>
      <c r="U56" s="60" t="s">
        <v>25</v>
      </c>
      <c r="V56" s="3" t="s">
        <v>26</v>
      </c>
      <c r="W56" s="17" t="s">
        <v>27</v>
      </c>
      <c r="X56" s="18" t="s">
        <v>29</v>
      </c>
      <c r="Y56" s="17" t="s">
        <v>20</v>
      </c>
    </row>
    <row r="57" spans="1:25" ht="21" customHeight="1" x14ac:dyDescent="0.25">
      <c r="B57" s="11" t="s">
        <v>30</v>
      </c>
      <c r="C57" s="153">
        <v>0</v>
      </c>
      <c r="D57" s="154">
        <v>0</v>
      </c>
      <c r="E57" s="95">
        <f>C57+D57</f>
        <v>0</v>
      </c>
      <c r="F57" s="153">
        <v>231</v>
      </c>
      <c r="G57" s="154">
        <v>0</v>
      </c>
      <c r="H57" s="95">
        <f>F57+G57</f>
        <v>231</v>
      </c>
      <c r="I57" s="153">
        <v>131253</v>
      </c>
      <c r="J57" s="155">
        <v>0</v>
      </c>
      <c r="K57" s="95">
        <f>I57+J57</f>
        <v>131253</v>
      </c>
      <c r="L57" s="153">
        <v>0</v>
      </c>
      <c r="M57" s="154">
        <v>0</v>
      </c>
      <c r="N57" s="95">
        <f>L57+M57</f>
        <v>0</v>
      </c>
      <c r="O57" s="153">
        <v>0</v>
      </c>
      <c r="P57" s="154">
        <v>0</v>
      </c>
      <c r="Q57" s="95">
        <f>O57+P57</f>
        <v>0</v>
      </c>
      <c r="R57" s="153">
        <v>0</v>
      </c>
      <c r="S57" s="154">
        <v>0</v>
      </c>
      <c r="T57" s="95">
        <f>R57+S57</f>
        <v>0</v>
      </c>
      <c r="U57" s="156">
        <f>+C57+F57+I57+L57+O57+R57</f>
        <v>131484</v>
      </c>
      <c r="V57" s="154">
        <f>D57+G57+J57+M57+P57+S57</f>
        <v>0</v>
      </c>
      <c r="W57" s="95">
        <f>U57+V57</f>
        <v>131484</v>
      </c>
      <c r="X57" s="157">
        <v>231</v>
      </c>
      <c r="Y57" s="62">
        <f>X57/U57</f>
        <v>1.7568677557725655E-3</v>
      </c>
    </row>
    <row r="58" spans="1:25" ht="21" customHeight="1" x14ac:dyDescent="0.25">
      <c r="A58" s="69"/>
      <c r="B58" s="11" t="s">
        <v>31</v>
      </c>
      <c r="C58" s="153">
        <v>0</v>
      </c>
      <c r="D58" s="154">
        <v>0</v>
      </c>
      <c r="E58" s="95">
        <f t="shared" ref="E58:E60" si="21">C58+D58</f>
        <v>0</v>
      </c>
      <c r="F58" s="153">
        <v>1483</v>
      </c>
      <c r="G58" s="154">
        <v>-3534.6</v>
      </c>
      <c r="H58" s="95">
        <f t="shared" ref="H58:H60" si="22">F58+G58</f>
        <v>-2051.6</v>
      </c>
      <c r="I58" s="153">
        <v>0</v>
      </c>
      <c r="J58" s="155">
        <v>0</v>
      </c>
      <c r="K58" s="95">
        <f t="shared" ref="K58:K60" si="23">I58+J58</f>
        <v>0</v>
      </c>
      <c r="L58" s="153">
        <v>0</v>
      </c>
      <c r="M58" s="154">
        <v>0</v>
      </c>
      <c r="N58" s="95">
        <f t="shared" ref="N58:N60" si="24">L58+M58</f>
        <v>0</v>
      </c>
      <c r="O58" s="153">
        <v>0</v>
      </c>
      <c r="P58" s="154">
        <v>0</v>
      </c>
      <c r="Q58" s="95">
        <f t="shared" ref="Q58:Q60" si="25">O58+P58</f>
        <v>0</v>
      </c>
      <c r="R58" s="153">
        <v>0</v>
      </c>
      <c r="S58" s="154">
        <v>-157</v>
      </c>
      <c r="T58" s="95">
        <f t="shared" ref="T58:T60" si="26">R58+S58</f>
        <v>-157</v>
      </c>
      <c r="U58" s="156">
        <f t="shared" ref="U58:U60" si="27">+C58+F58+I58+L58+O58+R58</f>
        <v>1483</v>
      </c>
      <c r="V58" s="154">
        <f t="shared" ref="V58:V60" si="28">D58+G58+J58+M58+P58+S58</f>
        <v>-3691.6</v>
      </c>
      <c r="W58" s="95">
        <f t="shared" ref="W58:W60" si="29">U58+V58</f>
        <v>-2208.6</v>
      </c>
      <c r="X58" s="157">
        <v>1483</v>
      </c>
      <c r="Y58" s="62">
        <f>X58/U58</f>
        <v>1</v>
      </c>
    </row>
    <row r="59" spans="1:25" ht="21" customHeight="1" x14ac:dyDescent="0.25">
      <c r="B59" s="11" t="s">
        <v>32</v>
      </c>
      <c r="C59" s="153">
        <v>1485.95</v>
      </c>
      <c r="D59" s="154">
        <v>0</v>
      </c>
      <c r="E59" s="95">
        <f t="shared" si="21"/>
        <v>1485.95</v>
      </c>
      <c r="F59" s="153">
        <v>15254.5</v>
      </c>
      <c r="G59" s="154">
        <v>-20069</v>
      </c>
      <c r="H59" s="95">
        <f t="shared" si="22"/>
        <v>-4814.5</v>
      </c>
      <c r="I59" s="153">
        <v>23874</v>
      </c>
      <c r="J59" s="155">
        <v>0</v>
      </c>
      <c r="K59" s="95">
        <f t="shared" si="23"/>
        <v>23874</v>
      </c>
      <c r="L59" s="153">
        <v>2237</v>
      </c>
      <c r="M59" s="154">
        <v>-593</v>
      </c>
      <c r="N59" s="95">
        <f t="shared" si="24"/>
        <v>1644</v>
      </c>
      <c r="O59" s="153">
        <v>124</v>
      </c>
      <c r="P59" s="154">
        <v>0</v>
      </c>
      <c r="Q59" s="95">
        <f t="shared" si="25"/>
        <v>124</v>
      </c>
      <c r="R59" s="153">
        <v>3996.38</v>
      </c>
      <c r="S59" s="154">
        <v>-1461</v>
      </c>
      <c r="T59" s="95">
        <f t="shared" si="26"/>
        <v>2535.38</v>
      </c>
      <c r="U59" s="156">
        <f t="shared" si="27"/>
        <v>46971.829999999994</v>
      </c>
      <c r="V59" s="154">
        <f t="shared" si="28"/>
        <v>-22123</v>
      </c>
      <c r="W59" s="95">
        <f t="shared" si="29"/>
        <v>24848.829999999994</v>
      </c>
      <c r="X59" s="157">
        <v>21374.83</v>
      </c>
      <c r="Y59" s="62">
        <f>X59/U59</f>
        <v>0.45505636037599567</v>
      </c>
    </row>
    <row r="60" spans="1:25" ht="21" customHeight="1" thickBot="1" x14ac:dyDescent="0.3">
      <c r="B60" s="56" t="s">
        <v>33</v>
      </c>
      <c r="C60" s="158">
        <v>3405</v>
      </c>
      <c r="D60" s="159">
        <v>-4002</v>
      </c>
      <c r="E60" s="96">
        <f t="shared" si="21"/>
        <v>-597</v>
      </c>
      <c r="F60" s="160">
        <v>23159</v>
      </c>
      <c r="G60" s="159">
        <v>-10112</v>
      </c>
      <c r="H60" s="96">
        <f t="shared" si="22"/>
        <v>13047</v>
      </c>
      <c r="I60" s="160">
        <v>11084</v>
      </c>
      <c r="J60" s="161">
        <v>0</v>
      </c>
      <c r="K60" s="96">
        <f t="shared" si="23"/>
        <v>11084</v>
      </c>
      <c r="L60" s="158">
        <v>0</v>
      </c>
      <c r="M60" s="159">
        <v>-425</v>
      </c>
      <c r="N60" s="96">
        <f t="shared" si="24"/>
        <v>-425</v>
      </c>
      <c r="O60" s="160">
        <v>2432</v>
      </c>
      <c r="P60" s="159">
        <v>-30473</v>
      </c>
      <c r="Q60" s="96">
        <f t="shared" si="25"/>
        <v>-28041</v>
      </c>
      <c r="R60" s="158">
        <v>0</v>
      </c>
      <c r="S60" s="159">
        <v>-4491</v>
      </c>
      <c r="T60" s="96">
        <f t="shared" si="26"/>
        <v>-4491</v>
      </c>
      <c r="U60" s="162">
        <f t="shared" si="27"/>
        <v>40080</v>
      </c>
      <c r="V60" s="159">
        <f t="shared" si="28"/>
        <v>-49503</v>
      </c>
      <c r="W60" s="96">
        <f t="shared" si="29"/>
        <v>-9423</v>
      </c>
      <c r="X60" s="163">
        <v>28996</v>
      </c>
      <c r="Y60" s="63">
        <f>X60/U60</f>
        <v>0.72345309381237521</v>
      </c>
    </row>
    <row r="61" spans="1:25" ht="21" customHeight="1" thickBot="1" x14ac:dyDescent="0.3">
      <c r="B61" s="14" t="s">
        <v>19</v>
      </c>
      <c r="C61" s="57">
        <f>SUM(C57:C60)</f>
        <v>4890.95</v>
      </c>
      <c r="D61" s="57">
        <f t="shared" ref="D61:W61" si="30">SUM(D57:D60)</f>
        <v>-4002</v>
      </c>
      <c r="E61" s="57">
        <f t="shared" si="30"/>
        <v>888.95</v>
      </c>
      <c r="F61" s="57">
        <f t="shared" si="30"/>
        <v>40127.5</v>
      </c>
      <c r="G61" s="57">
        <f t="shared" si="30"/>
        <v>-33715.599999999999</v>
      </c>
      <c r="H61" s="57">
        <f t="shared" si="30"/>
        <v>6411.9</v>
      </c>
      <c r="I61" s="57">
        <f t="shared" si="30"/>
        <v>166211</v>
      </c>
      <c r="J61" s="57">
        <f t="shared" si="30"/>
        <v>0</v>
      </c>
      <c r="K61" s="57">
        <f t="shared" si="30"/>
        <v>166211</v>
      </c>
      <c r="L61" s="57">
        <f t="shared" si="30"/>
        <v>2237</v>
      </c>
      <c r="M61" s="57">
        <f t="shared" si="30"/>
        <v>-1018</v>
      </c>
      <c r="N61" s="57">
        <f t="shared" si="30"/>
        <v>1219</v>
      </c>
      <c r="O61" s="57">
        <f t="shared" si="30"/>
        <v>2556</v>
      </c>
      <c r="P61" s="57">
        <f t="shared" si="30"/>
        <v>-30473</v>
      </c>
      <c r="Q61" s="57">
        <f t="shared" si="30"/>
        <v>-27917</v>
      </c>
      <c r="R61" s="57">
        <f t="shared" si="30"/>
        <v>3996.38</v>
      </c>
      <c r="S61" s="57">
        <f t="shared" si="30"/>
        <v>-6109</v>
      </c>
      <c r="T61" s="57">
        <f t="shared" si="30"/>
        <v>-2112.62</v>
      </c>
      <c r="U61" s="57">
        <f t="shared" si="30"/>
        <v>220018.83</v>
      </c>
      <c r="V61" s="57">
        <f t="shared" si="30"/>
        <v>-75317.600000000006</v>
      </c>
      <c r="W61" s="57">
        <f t="shared" si="30"/>
        <v>144701.22999999998</v>
      </c>
      <c r="X61" s="57">
        <f>SUM(X57:X60)</f>
        <v>52084.83</v>
      </c>
      <c r="Y61" s="58">
        <f>X61/U61</f>
        <v>0.23672896542536839</v>
      </c>
    </row>
    <row r="63" spans="1:25" ht="22.5" customHeight="1" thickBot="1" x14ac:dyDescent="0.3"/>
    <row r="64" spans="1:25" ht="49.5" customHeight="1" thickBot="1" x14ac:dyDescent="0.3">
      <c r="B64" s="119" t="s">
        <v>48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1"/>
    </row>
    <row r="65" spans="1:23" ht="49.5" customHeight="1" x14ac:dyDescent="0.25">
      <c r="B65" s="123"/>
      <c r="C65" s="117" t="s">
        <v>23</v>
      </c>
      <c r="D65" s="115"/>
      <c r="E65" s="118"/>
      <c r="F65" s="114" t="s">
        <v>0</v>
      </c>
      <c r="G65" s="115"/>
      <c r="H65" s="116"/>
      <c r="I65" s="117" t="s">
        <v>1</v>
      </c>
      <c r="J65" s="115"/>
      <c r="K65" s="118"/>
      <c r="L65" s="114" t="s">
        <v>2</v>
      </c>
      <c r="M65" s="115"/>
      <c r="N65" s="116"/>
      <c r="O65" s="117" t="s">
        <v>3</v>
      </c>
      <c r="P65" s="115"/>
      <c r="Q65" s="118"/>
      <c r="R65" s="114" t="s">
        <v>21</v>
      </c>
      <c r="S65" s="115"/>
      <c r="T65" s="116"/>
      <c r="U65" s="114" t="s">
        <v>24</v>
      </c>
      <c r="V65" s="115"/>
      <c r="W65" s="116"/>
    </row>
    <row r="66" spans="1:23" ht="22.5" customHeight="1" x14ac:dyDescent="0.25">
      <c r="B66" s="124"/>
      <c r="C66" s="55" t="s">
        <v>25</v>
      </c>
      <c r="D66" s="21" t="s">
        <v>26</v>
      </c>
      <c r="E66" s="51" t="s">
        <v>27</v>
      </c>
      <c r="F66" s="20" t="s">
        <v>25</v>
      </c>
      <c r="G66" s="21" t="s">
        <v>26</v>
      </c>
      <c r="H66" s="22" t="s">
        <v>27</v>
      </c>
      <c r="I66" s="55" t="s">
        <v>25</v>
      </c>
      <c r="J66" s="21" t="s">
        <v>26</v>
      </c>
      <c r="K66" s="51" t="s">
        <v>27</v>
      </c>
      <c r="L66" s="20" t="s">
        <v>25</v>
      </c>
      <c r="M66" s="21" t="s">
        <v>26</v>
      </c>
      <c r="N66" s="22" t="s">
        <v>27</v>
      </c>
      <c r="O66" s="55" t="s">
        <v>25</v>
      </c>
      <c r="P66" s="21" t="s">
        <v>26</v>
      </c>
      <c r="Q66" s="51" t="s">
        <v>27</v>
      </c>
      <c r="R66" s="20" t="s">
        <v>25</v>
      </c>
      <c r="S66" s="21" t="s">
        <v>26</v>
      </c>
      <c r="T66" s="22" t="s">
        <v>27</v>
      </c>
      <c r="U66" s="20" t="s">
        <v>25</v>
      </c>
      <c r="V66" s="21" t="s">
        <v>26</v>
      </c>
      <c r="W66" s="22" t="s">
        <v>27</v>
      </c>
    </row>
    <row r="67" spans="1:23" ht="22.5" customHeight="1" x14ac:dyDescent="0.25">
      <c r="B67" s="11" t="s">
        <v>30</v>
      </c>
      <c r="C67" s="164">
        <v>0</v>
      </c>
      <c r="D67" s="165">
        <v>0</v>
      </c>
      <c r="E67" s="97">
        <f>C67+D67</f>
        <v>0</v>
      </c>
      <c r="F67" s="166">
        <v>0.15</v>
      </c>
      <c r="G67" s="165">
        <v>0</v>
      </c>
      <c r="H67" s="98">
        <f>F67+G67</f>
        <v>0.15</v>
      </c>
      <c r="I67" s="164">
        <v>14.436041999999999</v>
      </c>
      <c r="J67" s="167">
        <v>0</v>
      </c>
      <c r="K67" s="97">
        <f>I67+J67</f>
        <v>14.436041999999999</v>
      </c>
      <c r="L67" s="166">
        <v>0</v>
      </c>
      <c r="M67" s="165">
        <v>0</v>
      </c>
      <c r="N67" s="98">
        <f>L67+M67</f>
        <v>0</v>
      </c>
      <c r="O67" s="164">
        <v>0</v>
      </c>
      <c r="P67" s="165">
        <v>0</v>
      </c>
      <c r="Q67" s="97">
        <f>O67+P67</f>
        <v>0</v>
      </c>
      <c r="R67" s="166">
        <v>0</v>
      </c>
      <c r="S67" s="165">
        <v>0</v>
      </c>
      <c r="T67" s="98">
        <f>R67+S67</f>
        <v>0</v>
      </c>
      <c r="U67" s="168">
        <f>C67+F67+I67+L67+O67+R67</f>
        <v>14.586041999999999</v>
      </c>
      <c r="V67" s="169">
        <f>D67+G67+J67+M67+P67+S67</f>
        <v>0</v>
      </c>
      <c r="W67" s="23">
        <f>U67+V67</f>
        <v>14.586041999999999</v>
      </c>
    </row>
    <row r="68" spans="1:23" ht="22.5" customHeight="1" x14ac:dyDescent="0.25">
      <c r="A68" s="69"/>
      <c r="B68" s="11" t="s">
        <v>31</v>
      </c>
      <c r="C68" s="164">
        <v>0</v>
      </c>
      <c r="D68" s="165">
        <v>0</v>
      </c>
      <c r="E68" s="97">
        <f t="shared" ref="E68:E69" si="31">C68+D68</f>
        <v>0</v>
      </c>
      <c r="F68" s="166">
        <v>0.188</v>
      </c>
      <c r="G68" s="165">
        <v>-0.55184</v>
      </c>
      <c r="H68" s="98">
        <f t="shared" ref="H68:H70" si="32">F68+G68</f>
        <v>-0.36384</v>
      </c>
      <c r="I68" s="164">
        <v>0</v>
      </c>
      <c r="J68" s="167">
        <v>0</v>
      </c>
      <c r="K68" s="97">
        <f t="shared" ref="K68:K70" si="33">I68+J68</f>
        <v>0</v>
      </c>
      <c r="L68" s="166">
        <v>0</v>
      </c>
      <c r="M68" s="165">
        <v>0</v>
      </c>
      <c r="N68" s="98">
        <f t="shared" ref="N68:N70" si="34">L68+M68</f>
        <v>0</v>
      </c>
      <c r="O68" s="164">
        <v>0</v>
      </c>
      <c r="P68" s="165">
        <v>0</v>
      </c>
      <c r="Q68" s="97">
        <f t="shared" ref="Q68:Q70" si="35">O68+P68</f>
        <v>0</v>
      </c>
      <c r="R68" s="166">
        <v>0</v>
      </c>
      <c r="S68" s="165">
        <v>-0.04</v>
      </c>
      <c r="T68" s="98">
        <f t="shared" ref="T68:T70" si="36">R68+S68</f>
        <v>-0.04</v>
      </c>
      <c r="U68" s="168">
        <f t="shared" ref="U68:U70" si="37">C68+F68+I68+L68+O68+R68</f>
        <v>0.188</v>
      </c>
      <c r="V68" s="169">
        <f t="shared" ref="V68:V70" si="38">D68+G68+J68+M68+P68+S68</f>
        <v>-0.59184000000000003</v>
      </c>
      <c r="W68" s="23">
        <f t="shared" ref="W68:W70" si="39">U68+V68</f>
        <v>-0.40384000000000003</v>
      </c>
    </row>
    <row r="69" spans="1:23" ht="22.5" customHeight="1" x14ac:dyDescent="0.25">
      <c r="B69" s="11" t="s">
        <v>32</v>
      </c>
      <c r="C69" s="164">
        <v>0.25320999999999999</v>
      </c>
      <c r="D69" s="165">
        <v>0</v>
      </c>
      <c r="E69" s="97">
        <f t="shared" si="31"/>
        <v>0.25320999999999999</v>
      </c>
      <c r="F69" s="166">
        <v>1.3359199999999996</v>
      </c>
      <c r="G69" s="165">
        <v>-3.0546500000000001</v>
      </c>
      <c r="H69" s="98">
        <f t="shared" si="32"/>
        <v>-1.7187300000000005</v>
      </c>
      <c r="I69" s="164">
        <v>7.1982000000000008</v>
      </c>
      <c r="J69" s="167">
        <v>0</v>
      </c>
      <c r="K69" s="97">
        <f t="shared" si="33"/>
        <v>7.1982000000000008</v>
      </c>
      <c r="L69" s="166">
        <v>0.60100000000000009</v>
      </c>
      <c r="M69" s="165">
        <v>-0.45</v>
      </c>
      <c r="N69" s="98">
        <f t="shared" si="34"/>
        <v>0.15100000000000008</v>
      </c>
      <c r="O69" s="164">
        <v>0</v>
      </c>
      <c r="P69" s="165">
        <v>0</v>
      </c>
      <c r="Q69" s="97">
        <f t="shared" si="35"/>
        <v>0</v>
      </c>
      <c r="R69" s="166">
        <v>0</v>
      </c>
      <c r="S69" s="165">
        <v>-0.26724999999999999</v>
      </c>
      <c r="T69" s="98">
        <f t="shared" si="36"/>
        <v>-0.26724999999999999</v>
      </c>
      <c r="U69" s="168">
        <f t="shared" si="37"/>
        <v>9.3883300000000016</v>
      </c>
      <c r="V69" s="169">
        <f t="shared" si="38"/>
        <v>-3.7719000000000005</v>
      </c>
      <c r="W69" s="23">
        <f t="shared" si="39"/>
        <v>5.6164300000000011</v>
      </c>
    </row>
    <row r="70" spans="1:23" ht="22.5" customHeight="1" thickBot="1" x14ac:dyDescent="0.3">
      <c r="B70" s="56" t="s">
        <v>33</v>
      </c>
      <c r="C70" s="164">
        <v>0.5</v>
      </c>
      <c r="D70" s="165">
        <v>-0.875</v>
      </c>
      <c r="E70" s="97">
        <f>C70+D70</f>
        <v>-0.375</v>
      </c>
      <c r="F70" s="166">
        <v>2.8820000000000001</v>
      </c>
      <c r="G70" s="165">
        <v>-1.0404610000000001</v>
      </c>
      <c r="H70" s="98">
        <f t="shared" si="32"/>
        <v>1.841539</v>
      </c>
      <c r="I70" s="164">
        <v>1.63</v>
      </c>
      <c r="J70" s="167">
        <v>0</v>
      </c>
      <c r="K70" s="97">
        <f t="shared" si="33"/>
        <v>1.63</v>
      </c>
      <c r="L70" s="166">
        <v>0</v>
      </c>
      <c r="M70" s="165">
        <v>-0.85</v>
      </c>
      <c r="N70" s="98">
        <f t="shared" si="34"/>
        <v>-0.85</v>
      </c>
      <c r="O70" s="164">
        <v>0</v>
      </c>
      <c r="P70" s="165">
        <v>-7.1609999999999996</v>
      </c>
      <c r="Q70" s="97">
        <f t="shared" si="35"/>
        <v>-7.1609999999999996</v>
      </c>
      <c r="R70" s="166">
        <v>0</v>
      </c>
      <c r="S70" s="165">
        <v>-0.91500000000000004</v>
      </c>
      <c r="T70" s="98">
        <f t="shared" si="36"/>
        <v>-0.91500000000000004</v>
      </c>
      <c r="U70" s="168">
        <f t="shared" si="37"/>
        <v>5.0120000000000005</v>
      </c>
      <c r="V70" s="169">
        <f t="shared" si="38"/>
        <v>-10.841460999999999</v>
      </c>
      <c r="W70" s="23">
        <f t="shared" si="39"/>
        <v>-5.8294609999999984</v>
      </c>
    </row>
    <row r="71" spans="1:23" ht="13.8" thickBot="1" x14ac:dyDescent="0.3">
      <c r="B71" s="14" t="s">
        <v>19</v>
      </c>
      <c r="C71" s="50">
        <f>SUM(C67:C70)</f>
        <v>0.75320999999999994</v>
      </c>
      <c r="D71" s="50">
        <f t="shared" ref="D71:W71" si="40">SUM(D67:D70)</f>
        <v>-0.875</v>
      </c>
      <c r="E71" s="52">
        <f t="shared" si="40"/>
        <v>-0.12179000000000001</v>
      </c>
      <c r="F71" s="53">
        <f t="shared" si="40"/>
        <v>4.5559199999999995</v>
      </c>
      <c r="G71" s="50">
        <f t="shared" si="40"/>
        <v>-4.6469509999999996</v>
      </c>
      <c r="H71" s="54">
        <f t="shared" si="40"/>
        <v>-9.1031000000000528E-2</v>
      </c>
      <c r="I71" s="50">
        <f t="shared" si="40"/>
        <v>23.264241999999999</v>
      </c>
      <c r="J71" s="50">
        <f t="shared" si="40"/>
        <v>0</v>
      </c>
      <c r="K71" s="52">
        <f t="shared" si="40"/>
        <v>23.264241999999999</v>
      </c>
      <c r="L71" s="53">
        <f t="shared" si="40"/>
        <v>0.60100000000000009</v>
      </c>
      <c r="M71" s="50">
        <f t="shared" si="40"/>
        <v>-1.3</v>
      </c>
      <c r="N71" s="54">
        <f t="shared" si="40"/>
        <v>-0.69899999999999984</v>
      </c>
      <c r="O71" s="50">
        <f t="shared" si="40"/>
        <v>0</v>
      </c>
      <c r="P71" s="50">
        <f t="shared" si="40"/>
        <v>-7.1609999999999996</v>
      </c>
      <c r="Q71" s="52">
        <f t="shared" si="40"/>
        <v>-7.1609999999999996</v>
      </c>
      <c r="R71" s="53">
        <f t="shared" si="40"/>
        <v>0</v>
      </c>
      <c r="S71" s="50">
        <f t="shared" si="40"/>
        <v>-1.2222500000000001</v>
      </c>
      <c r="T71" s="54">
        <f t="shared" si="40"/>
        <v>-1.2222500000000001</v>
      </c>
      <c r="U71" s="53">
        <f t="shared" si="40"/>
        <v>29.174372000000002</v>
      </c>
      <c r="V71" s="50">
        <f t="shared" si="40"/>
        <v>-15.205200999999999</v>
      </c>
      <c r="W71" s="54">
        <f t="shared" si="40"/>
        <v>13.969170999999999</v>
      </c>
    </row>
    <row r="73" spans="1:23" x14ac:dyDescent="0.25">
      <c r="D73" s="64"/>
      <c r="G73" s="64"/>
      <c r="J73" s="64"/>
      <c r="M73" s="64"/>
      <c r="P73" s="64"/>
      <c r="S73" s="64"/>
    </row>
    <row r="74" spans="1:23" x14ac:dyDescent="0.25">
      <c r="D74" s="64"/>
      <c r="G74" s="64"/>
      <c r="J74" s="64"/>
      <c r="M74" s="64"/>
      <c r="P74" s="64"/>
      <c r="S74" s="64"/>
    </row>
    <row r="75" spans="1:23" x14ac:dyDescent="0.25">
      <c r="D75" s="64"/>
      <c r="G75" s="64"/>
      <c r="J75" s="64"/>
      <c r="M75" s="64"/>
      <c r="P75" s="64"/>
      <c r="S75" s="64"/>
    </row>
    <row r="76" spans="1:23" x14ac:dyDescent="0.25">
      <c r="D76" s="64"/>
      <c r="G76" s="64"/>
      <c r="J76" s="64"/>
      <c r="M76" s="64"/>
      <c r="P76" s="64"/>
      <c r="S76" s="64"/>
    </row>
  </sheetData>
  <mergeCells count="39">
    <mergeCell ref="R65:T65"/>
    <mergeCell ref="U65:W65"/>
    <mergeCell ref="B64:W64"/>
    <mergeCell ref="B3:B4"/>
    <mergeCell ref="B65:B66"/>
    <mergeCell ref="C65:E65"/>
    <mergeCell ref="F65:H65"/>
    <mergeCell ref="I65:K65"/>
    <mergeCell ref="L65:N65"/>
    <mergeCell ref="O65:Q65"/>
    <mergeCell ref="C3:E3"/>
    <mergeCell ref="F3:H3"/>
    <mergeCell ref="I3:K3"/>
    <mergeCell ref="L3:N3"/>
    <mergeCell ref="O3:Q3"/>
    <mergeCell ref="X55:Y55"/>
    <mergeCell ref="B54:Y54"/>
    <mergeCell ref="B28:W28"/>
    <mergeCell ref="R3:T3"/>
    <mergeCell ref="U3:W3"/>
    <mergeCell ref="X29:Y29"/>
    <mergeCell ref="C55:E55"/>
    <mergeCell ref="B55:B56"/>
    <mergeCell ref="F55:H55"/>
    <mergeCell ref="I55:K55"/>
    <mergeCell ref="L55:N55"/>
    <mergeCell ref="O55:Q55"/>
    <mergeCell ref="R55:T55"/>
    <mergeCell ref="U55:W55"/>
    <mergeCell ref="X3:Y3"/>
    <mergeCell ref="B2:Y2"/>
    <mergeCell ref="B29:B30"/>
    <mergeCell ref="C29:E29"/>
    <mergeCell ref="F29:H29"/>
    <mergeCell ref="I29:K29"/>
    <mergeCell ref="L29:N29"/>
    <mergeCell ref="O29:Q29"/>
    <mergeCell ref="R29:T29"/>
    <mergeCell ref="U29:W29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4"/>
  <sheetViews>
    <sheetView zoomScale="94" zoomScaleNormal="94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8.6640625" defaultRowHeight="15" x14ac:dyDescent="0.25"/>
  <cols>
    <col min="1" max="1" width="8.6640625" style="74"/>
    <col min="2" max="2" width="23.44140625" style="33" customWidth="1"/>
    <col min="3" max="3" width="10.88671875" style="33" customWidth="1"/>
    <col min="4" max="8" width="10.33203125" style="33" customWidth="1"/>
    <col min="9" max="9" width="12" style="33" customWidth="1"/>
    <col min="10" max="10" width="12.109375" style="33" customWidth="1"/>
    <col min="11" max="14" width="10.33203125" style="33" customWidth="1"/>
    <col min="15" max="16384" width="8.6640625" style="33"/>
  </cols>
  <sheetData>
    <row r="1" spans="1:256" ht="16.8" customHeight="1" x14ac:dyDescent="0.4">
      <c r="A1" s="73"/>
      <c r="B1" s="32"/>
    </row>
    <row r="2" spans="1:256" ht="17.399999999999999" x14ac:dyDescent="0.3">
      <c r="B2" s="34" t="s">
        <v>49</v>
      </c>
    </row>
    <row r="3" spans="1:256" ht="15.6" x14ac:dyDescent="0.3">
      <c r="B3" s="32"/>
    </row>
    <row r="4" spans="1:256" ht="16.2" thickBot="1" x14ac:dyDescent="0.3">
      <c r="B4" s="125" t="s">
        <v>34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x14ac:dyDescent="0.25">
      <c r="B5" s="128" t="s">
        <v>44</v>
      </c>
      <c r="C5" s="130" t="s">
        <v>35</v>
      </c>
      <c r="D5" s="131"/>
      <c r="E5" s="132"/>
      <c r="F5" s="130" t="s">
        <v>36</v>
      </c>
      <c r="G5" s="131"/>
      <c r="H5" s="132"/>
      <c r="I5" s="130" t="s">
        <v>0</v>
      </c>
      <c r="J5" s="131"/>
      <c r="K5" s="132"/>
      <c r="L5" s="130" t="s">
        <v>37</v>
      </c>
      <c r="M5" s="131"/>
      <c r="N5" s="132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x14ac:dyDescent="0.25">
      <c r="A6" s="75"/>
      <c r="B6" s="129"/>
      <c r="C6" s="37" t="s">
        <v>25</v>
      </c>
      <c r="D6" s="36" t="s">
        <v>26</v>
      </c>
      <c r="E6" s="38" t="s">
        <v>27</v>
      </c>
      <c r="F6" s="37" t="s">
        <v>25</v>
      </c>
      <c r="G6" s="36" t="s">
        <v>26</v>
      </c>
      <c r="H6" s="38" t="s">
        <v>27</v>
      </c>
      <c r="I6" s="37" t="s">
        <v>25</v>
      </c>
      <c r="J6" s="36" t="s">
        <v>26</v>
      </c>
      <c r="K6" s="38" t="s">
        <v>27</v>
      </c>
      <c r="L6" s="37" t="s">
        <v>25</v>
      </c>
      <c r="M6" s="36" t="s">
        <v>26</v>
      </c>
      <c r="N6" s="38" t="s">
        <v>27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x14ac:dyDescent="0.25">
      <c r="A7" s="76"/>
      <c r="B7" s="90" t="s">
        <v>4</v>
      </c>
      <c r="C7" s="100">
        <v>103</v>
      </c>
      <c r="D7" s="101">
        <v>-1986</v>
      </c>
      <c r="E7" s="103">
        <f>C7+D7</f>
        <v>-1883</v>
      </c>
      <c r="F7" s="100">
        <v>0</v>
      </c>
      <c r="G7" s="101">
        <v>0</v>
      </c>
      <c r="H7" s="103">
        <f t="shared" ref="H7:H25" si="0">F7+G7</f>
        <v>0</v>
      </c>
      <c r="I7" s="100">
        <v>0</v>
      </c>
      <c r="J7" s="101">
        <v>-3535</v>
      </c>
      <c r="K7" s="103">
        <f>I7+J7</f>
        <v>-3535</v>
      </c>
      <c r="L7" s="100">
        <v>0</v>
      </c>
      <c r="M7" s="101">
        <v>0</v>
      </c>
      <c r="N7" s="103">
        <f>L7+M7</f>
        <v>0</v>
      </c>
      <c r="O7" s="40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x14ac:dyDescent="0.25">
      <c r="A8" s="75"/>
      <c r="B8" s="90" t="s">
        <v>5</v>
      </c>
      <c r="C8" s="100">
        <v>148</v>
      </c>
      <c r="D8" s="102">
        <v>-996</v>
      </c>
      <c r="E8" s="104">
        <f>C8+D8</f>
        <v>-848</v>
      </c>
      <c r="F8" s="100">
        <v>0</v>
      </c>
      <c r="G8" s="102">
        <v>-450</v>
      </c>
      <c r="H8" s="104">
        <f>F8+G8</f>
        <v>-450</v>
      </c>
      <c r="I8" s="100">
        <v>0</v>
      </c>
      <c r="J8" s="102">
        <v>-458</v>
      </c>
      <c r="K8" s="104">
        <f>I8+J8</f>
        <v>-458</v>
      </c>
      <c r="L8" s="100">
        <v>0</v>
      </c>
      <c r="M8" s="102">
        <v>0</v>
      </c>
      <c r="N8" s="104">
        <f>L8+M8</f>
        <v>0</v>
      </c>
      <c r="O8" s="40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x14ac:dyDescent="0.25">
      <c r="A9" s="75"/>
      <c r="B9" s="90" t="s">
        <v>6</v>
      </c>
      <c r="C9" s="100">
        <v>5029</v>
      </c>
      <c r="D9" s="102">
        <v>-4601</v>
      </c>
      <c r="E9" s="104">
        <f t="shared" ref="E9:E25" si="1">C9+D9</f>
        <v>428</v>
      </c>
      <c r="F9" s="100">
        <v>559</v>
      </c>
      <c r="G9" s="102">
        <v>-70</v>
      </c>
      <c r="H9" s="104">
        <f t="shared" si="0"/>
        <v>489</v>
      </c>
      <c r="I9" s="100">
        <v>0</v>
      </c>
      <c r="J9" s="102">
        <v>-215</v>
      </c>
      <c r="K9" s="104">
        <f t="shared" ref="K9:K25" si="2">I9+J9</f>
        <v>-215</v>
      </c>
      <c r="L9" s="100">
        <v>0</v>
      </c>
      <c r="M9" s="102">
        <v>0</v>
      </c>
      <c r="N9" s="104">
        <f t="shared" ref="N9:N25" si="3">L9+M9</f>
        <v>0</v>
      </c>
      <c r="O9" s="40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x14ac:dyDescent="0.25">
      <c r="A10" s="75"/>
      <c r="B10" s="90" t="s">
        <v>7</v>
      </c>
      <c r="C10" s="100">
        <v>400</v>
      </c>
      <c r="D10" s="102">
        <v>-11238</v>
      </c>
      <c r="E10" s="104">
        <f t="shared" si="1"/>
        <v>-10838</v>
      </c>
      <c r="F10" s="100">
        <v>167</v>
      </c>
      <c r="G10" s="102">
        <v>0</v>
      </c>
      <c r="H10" s="104">
        <f t="shared" si="0"/>
        <v>167</v>
      </c>
      <c r="I10" s="100">
        <v>0</v>
      </c>
      <c r="J10" s="102">
        <v>-3933</v>
      </c>
      <c r="K10" s="104">
        <f t="shared" si="2"/>
        <v>-3933</v>
      </c>
      <c r="L10" s="100">
        <v>0</v>
      </c>
      <c r="M10" s="102">
        <v>0</v>
      </c>
      <c r="N10" s="104">
        <f t="shared" si="3"/>
        <v>0</v>
      </c>
      <c r="O10" s="40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x14ac:dyDescent="0.25">
      <c r="A11" s="75"/>
      <c r="B11" s="90" t="s">
        <v>8</v>
      </c>
      <c r="C11" s="100">
        <v>0</v>
      </c>
      <c r="D11" s="102">
        <v>-3579</v>
      </c>
      <c r="E11" s="104">
        <f t="shared" si="1"/>
        <v>-3579</v>
      </c>
      <c r="F11" s="100">
        <v>0</v>
      </c>
      <c r="G11" s="102">
        <v>0</v>
      </c>
      <c r="H11" s="104">
        <f t="shared" si="0"/>
        <v>0</v>
      </c>
      <c r="I11" s="100">
        <v>0</v>
      </c>
      <c r="J11" s="102">
        <v>-542</v>
      </c>
      <c r="K11" s="104">
        <f t="shared" si="2"/>
        <v>-542</v>
      </c>
      <c r="L11" s="100">
        <v>0</v>
      </c>
      <c r="M11" s="102">
        <v>0</v>
      </c>
      <c r="N11" s="104">
        <f t="shared" si="3"/>
        <v>0</v>
      </c>
      <c r="O11" s="40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x14ac:dyDescent="0.25">
      <c r="A12" s="75"/>
      <c r="B12" s="91" t="s">
        <v>9</v>
      </c>
      <c r="C12" s="100">
        <v>42620</v>
      </c>
      <c r="D12" s="102">
        <v>-242</v>
      </c>
      <c r="E12" s="104">
        <f t="shared" si="1"/>
        <v>42378</v>
      </c>
      <c r="F12" s="100">
        <v>103</v>
      </c>
      <c r="G12" s="102">
        <v>-720</v>
      </c>
      <c r="H12" s="104">
        <f t="shared" si="0"/>
        <v>-617</v>
      </c>
      <c r="I12" s="100">
        <v>0</v>
      </c>
      <c r="J12" s="102">
        <v>-188</v>
      </c>
      <c r="K12" s="104">
        <f t="shared" si="2"/>
        <v>-188</v>
      </c>
      <c r="L12" s="100">
        <v>0</v>
      </c>
      <c r="M12" s="102">
        <v>0</v>
      </c>
      <c r="N12" s="104">
        <f t="shared" si="3"/>
        <v>0</v>
      </c>
      <c r="O12" s="40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x14ac:dyDescent="0.25">
      <c r="A13" s="75"/>
      <c r="B13" s="91" t="s">
        <v>10</v>
      </c>
      <c r="C13" s="100">
        <v>119</v>
      </c>
      <c r="D13" s="102">
        <v>-478</v>
      </c>
      <c r="E13" s="104">
        <f t="shared" si="1"/>
        <v>-359</v>
      </c>
      <c r="F13" s="100">
        <v>126</v>
      </c>
      <c r="G13" s="102">
        <v>0</v>
      </c>
      <c r="H13" s="104">
        <f t="shared" si="0"/>
        <v>126</v>
      </c>
      <c r="I13" s="100">
        <v>0</v>
      </c>
      <c r="J13" s="102">
        <v>-450</v>
      </c>
      <c r="K13" s="104">
        <f t="shared" si="2"/>
        <v>-450</v>
      </c>
      <c r="L13" s="100">
        <v>125</v>
      </c>
      <c r="M13" s="102">
        <v>0</v>
      </c>
      <c r="N13" s="104">
        <f t="shared" si="3"/>
        <v>125</v>
      </c>
      <c r="O13" s="40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x14ac:dyDescent="0.25">
      <c r="A14" s="75"/>
      <c r="B14" s="91" t="s">
        <v>11</v>
      </c>
      <c r="C14" s="100">
        <v>7058</v>
      </c>
      <c r="D14" s="102">
        <v>-731</v>
      </c>
      <c r="E14" s="104">
        <f t="shared" si="1"/>
        <v>6327</v>
      </c>
      <c r="F14" s="100">
        <v>372</v>
      </c>
      <c r="G14" s="102">
        <v>-975</v>
      </c>
      <c r="H14" s="104">
        <f t="shared" si="0"/>
        <v>-603</v>
      </c>
      <c r="I14" s="100">
        <v>73</v>
      </c>
      <c r="J14" s="102">
        <v>-899</v>
      </c>
      <c r="K14" s="104">
        <f t="shared" si="2"/>
        <v>-826</v>
      </c>
      <c r="L14" s="100">
        <v>0</v>
      </c>
      <c r="M14" s="102">
        <v>0</v>
      </c>
      <c r="N14" s="104">
        <f t="shared" si="3"/>
        <v>0</v>
      </c>
      <c r="O14" s="40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x14ac:dyDescent="0.25">
      <c r="A15" s="75"/>
      <c r="B15" s="91" t="s">
        <v>12</v>
      </c>
      <c r="C15" s="100">
        <v>0</v>
      </c>
      <c r="D15" s="102">
        <v>-1586</v>
      </c>
      <c r="E15" s="104">
        <f t="shared" si="1"/>
        <v>-1586</v>
      </c>
      <c r="F15" s="100">
        <v>0</v>
      </c>
      <c r="G15" s="102">
        <v>-487</v>
      </c>
      <c r="H15" s="104">
        <f t="shared" si="0"/>
        <v>-487</v>
      </c>
      <c r="I15" s="100">
        <v>368</v>
      </c>
      <c r="J15" s="102">
        <v>-299</v>
      </c>
      <c r="K15" s="104">
        <f t="shared" si="2"/>
        <v>69</v>
      </c>
      <c r="L15" s="100">
        <v>0</v>
      </c>
      <c r="M15" s="102">
        <v>0</v>
      </c>
      <c r="N15" s="104">
        <f t="shared" si="3"/>
        <v>0</v>
      </c>
      <c r="O15" s="40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ht="15.6" x14ac:dyDescent="0.3">
      <c r="A16" s="75"/>
      <c r="B16" s="91" t="s">
        <v>13</v>
      </c>
      <c r="C16" s="100">
        <v>907</v>
      </c>
      <c r="D16" s="102">
        <v>-922</v>
      </c>
      <c r="E16" s="104">
        <f t="shared" si="1"/>
        <v>-15</v>
      </c>
      <c r="F16" s="100">
        <v>776</v>
      </c>
      <c r="G16" s="102">
        <v>-578</v>
      </c>
      <c r="H16" s="104">
        <f t="shared" si="0"/>
        <v>198</v>
      </c>
      <c r="I16" s="100">
        <v>146</v>
      </c>
      <c r="J16" s="102">
        <v>-627</v>
      </c>
      <c r="K16" s="104">
        <f t="shared" si="2"/>
        <v>-481</v>
      </c>
      <c r="L16" s="100">
        <v>0</v>
      </c>
      <c r="M16" s="102">
        <v>-95</v>
      </c>
      <c r="N16" s="104">
        <f t="shared" si="3"/>
        <v>-95</v>
      </c>
      <c r="O16" s="40"/>
      <c r="P16" s="107"/>
      <c r="Q16" s="107"/>
      <c r="R16" s="108"/>
      <c r="S16" s="108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ht="15.6" x14ac:dyDescent="0.3">
      <c r="A17" s="69"/>
      <c r="B17" s="91" t="s">
        <v>14</v>
      </c>
      <c r="C17" s="100">
        <v>1151</v>
      </c>
      <c r="D17" s="102">
        <v>-2900</v>
      </c>
      <c r="E17" s="104">
        <f t="shared" si="1"/>
        <v>-1749</v>
      </c>
      <c r="F17" s="100">
        <v>13</v>
      </c>
      <c r="G17" s="102">
        <v>-2880</v>
      </c>
      <c r="H17" s="104">
        <f t="shared" si="0"/>
        <v>-2867</v>
      </c>
      <c r="I17" s="100">
        <v>183</v>
      </c>
      <c r="J17" s="102">
        <v>-2461</v>
      </c>
      <c r="K17" s="104">
        <f t="shared" si="2"/>
        <v>-2278</v>
      </c>
      <c r="L17" s="100">
        <v>924</v>
      </c>
      <c r="M17" s="102">
        <v>-300</v>
      </c>
      <c r="N17" s="104">
        <f t="shared" si="3"/>
        <v>624</v>
      </c>
      <c r="O17" s="40"/>
      <c r="P17" s="107"/>
      <c r="Q17" s="107"/>
      <c r="R17" s="108"/>
      <c r="S17" s="108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ht="15.6" x14ac:dyDescent="0.3">
      <c r="A18" s="75"/>
      <c r="B18" s="91" t="s">
        <v>15</v>
      </c>
      <c r="C18" s="100">
        <v>44</v>
      </c>
      <c r="D18" s="102">
        <v>-513</v>
      </c>
      <c r="E18" s="104">
        <f t="shared" si="1"/>
        <v>-469</v>
      </c>
      <c r="F18" s="100">
        <v>0</v>
      </c>
      <c r="G18" s="102">
        <v>-76</v>
      </c>
      <c r="H18" s="104">
        <f t="shared" si="0"/>
        <v>-76</v>
      </c>
      <c r="I18" s="100">
        <v>267</v>
      </c>
      <c r="J18" s="102">
        <v>-5939</v>
      </c>
      <c r="K18" s="104">
        <f t="shared" si="2"/>
        <v>-5672</v>
      </c>
      <c r="L18" s="100">
        <v>0</v>
      </c>
      <c r="M18" s="102">
        <v>0</v>
      </c>
      <c r="N18" s="104">
        <f t="shared" si="3"/>
        <v>0</v>
      </c>
      <c r="O18" s="39"/>
      <c r="P18" s="107"/>
      <c r="Q18" s="107"/>
      <c r="R18" s="108"/>
      <c r="S18" s="108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15.6" x14ac:dyDescent="0.3">
      <c r="A19" s="75"/>
      <c r="B19" s="92" t="s">
        <v>16</v>
      </c>
      <c r="C19" s="100">
        <v>106</v>
      </c>
      <c r="D19" s="102">
        <v>-405.8</v>
      </c>
      <c r="E19" s="104">
        <f t="shared" si="1"/>
        <v>-299.8</v>
      </c>
      <c r="F19" s="100">
        <v>56</v>
      </c>
      <c r="G19" s="102">
        <v>-660</v>
      </c>
      <c r="H19" s="104">
        <f t="shared" si="0"/>
        <v>-604</v>
      </c>
      <c r="I19" s="100">
        <v>0</v>
      </c>
      <c r="J19" s="102">
        <v>-624.79999999999995</v>
      </c>
      <c r="K19" s="104">
        <f t="shared" si="2"/>
        <v>-624.79999999999995</v>
      </c>
      <c r="L19" s="100">
        <v>152.80000000000001</v>
      </c>
      <c r="M19" s="102">
        <v>0</v>
      </c>
      <c r="N19" s="104">
        <f t="shared" si="3"/>
        <v>152.80000000000001</v>
      </c>
      <c r="O19" s="39"/>
      <c r="P19" s="107"/>
      <c r="Q19" s="107"/>
      <c r="R19" s="108"/>
      <c r="S19" s="108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15.6" x14ac:dyDescent="0.3">
      <c r="A20" s="75"/>
      <c r="B20" s="92" t="s">
        <v>17</v>
      </c>
      <c r="C20" s="100"/>
      <c r="D20" s="102">
        <v>-842</v>
      </c>
      <c r="E20" s="104">
        <f t="shared" si="1"/>
        <v>-842</v>
      </c>
      <c r="F20" s="100">
        <v>0</v>
      </c>
      <c r="G20" s="102">
        <v>0</v>
      </c>
      <c r="H20" s="104">
        <f t="shared" si="0"/>
        <v>0</v>
      </c>
      <c r="I20" s="100">
        <v>5057</v>
      </c>
      <c r="J20" s="102">
        <v>-4092</v>
      </c>
      <c r="K20" s="104">
        <f t="shared" si="2"/>
        <v>965</v>
      </c>
      <c r="L20" s="100">
        <v>457</v>
      </c>
      <c r="M20" s="102">
        <v>0</v>
      </c>
      <c r="N20" s="104">
        <f t="shared" si="3"/>
        <v>457</v>
      </c>
      <c r="O20" s="39"/>
      <c r="P20" s="107"/>
      <c r="Q20" s="107"/>
      <c r="R20" s="108"/>
      <c r="S20" s="108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ht="15.6" x14ac:dyDescent="0.3">
      <c r="A21" s="75"/>
      <c r="B21" s="92" t="s">
        <v>18</v>
      </c>
      <c r="C21" s="100">
        <v>496</v>
      </c>
      <c r="D21" s="102">
        <v>-452</v>
      </c>
      <c r="E21" s="104">
        <f t="shared" si="1"/>
        <v>44</v>
      </c>
      <c r="F21" s="100">
        <v>0</v>
      </c>
      <c r="G21" s="102">
        <v>-436</v>
      </c>
      <c r="H21" s="104">
        <f t="shared" si="0"/>
        <v>-436</v>
      </c>
      <c r="I21" s="100">
        <v>17</v>
      </c>
      <c r="J21" s="102">
        <v>-196</v>
      </c>
      <c r="K21" s="104">
        <f t="shared" si="2"/>
        <v>-179</v>
      </c>
      <c r="L21" s="100">
        <v>75</v>
      </c>
      <c r="M21" s="102">
        <v>0</v>
      </c>
      <c r="N21" s="104">
        <f t="shared" si="3"/>
        <v>75</v>
      </c>
      <c r="O21" s="39"/>
      <c r="P21" s="107"/>
      <c r="Q21" s="107"/>
      <c r="R21" s="108"/>
      <c r="S21" s="108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spans="1:256" ht="15.6" x14ac:dyDescent="0.3">
      <c r="A22" s="75"/>
      <c r="B22" s="92" t="s">
        <v>22</v>
      </c>
      <c r="C22" s="100">
        <v>34</v>
      </c>
      <c r="D22" s="102">
        <v>-1134</v>
      </c>
      <c r="E22" s="104">
        <f t="shared" si="1"/>
        <v>-1100</v>
      </c>
      <c r="F22" s="100">
        <v>0</v>
      </c>
      <c r="G22" s="102">
        <v>0</v>
      </c>
      <c r="H22" s="104">
        <f t="shared" si="0"/>
        <v>0</v>
      </c>
      <c r="I22" s="100">
        <v>0</v>
      </c>
      <c r="J22" s="102">
        <v>-296</v>
      </c>
      <c r="K22" s="104">
        <f t="shared" si="2"/>
        <v>-296</v>
      </c>
      <c r="L22" s="100">
        <v>0</v>
      </c>
      <c r="M22" s="102">
        <v>0</v>
      </c>
      <c r="N22" s="104">
        <f t="shared" si="3"/>
        <v>0</v>
      </c>
      <c r="O22" s="39"/>
      <c r="P22" s="107"/>
      <c r="Q22" s="107"/>
      <c r="R22" s="108"/>
      <c r="S22" s="108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spans="1:256" ht="15.6" x14ac:dyDescent="0.3">
      <c r="A23" s="75"/>
      <c r="B23" s="92" t="s">
        <v>41</v>
      </c>
      <c r="C23" s="100"/>
      <c r="D23" s="102">
        <v>-3045</v>
      </c>
      <c r="E23" s="104">
        <f t="shared" si="1"/>
        <v>-3045</v>
      </c>
      <c r="F23" s="100">
        <v>0</v>
      </c>
      <c r="G23" s="102">
        <v>-40</v>
      </c>
      <c r="H23" s="104">
        <f t="shared" si="0"/>
        <v>-40</v>
      </c>
      <c r="I23" s="100">
        <v>0</v>
      </c>
      <c r="J23" s="102">
        <v>-439</v>
      </c>
      <c r="K23" s="104">
        <f t="shared" si="2"/>
        <v>-439</v>
      </c>
      <c r="L23" s="100">
        <v>1640</v>
      </c>
      <c r="M23" s="102">
        <v>0</v>
      </c>
      <c r="N23" s="104">
        <f t="shared" si="3"/>
        <v>1640</v>
      </c>
      <c r="O23" s="39"/>
      <c r="P23" s="107"/>
      <c r="Q23" s="107"/>
      <c r="R23" s="108"/>
      <c r="S23" s="108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pans="1:256" ht="15.6" x14ac:dyDescent="0.3">
      <c r="A24" s="75"/>
      <c r="B24" s="92" t="s">
        <v>42</v>
      </c>
      <c r="C24" s="100">
        <v>228</v>
      </c>
      <c r="D24" s="102">
        <v>-186.5</v>
      </c>
      <c r="E24" s="104">
        <f t="shared" si="1"/>
        <v>41.5</v>
      </c>
      <c r="F24" s="100">
        <v>0</v>
      </c>
      <c r="G24" s="102">
        <v>-41</v>
      </c>
      <c r="H24" s="104">
        <f t="shared" si="0"/>
        <v>-41</v>
      </c>
      <c r="I24" s="100">
        <v>0</v>
      </c>
      <c r="J24" s="102">
        <v>-660</v>
      </c>
      <c r="K24" s="104">
        <f t="shared" si="2"/>
        <v>-660</v>
      </c>
      <c r="L24" s="100">
        <v>0</v>
      </c>
      <c r="M24" s="102">
        <v>0</v>
      </c>
      <c r="N24" s="104">
        <f t="shared" si="3"/>
        <v>0</v>
      </c>
      <c r="O24" s="39"/>
      <c r="P24" s="107"/>
      <c r="Q24" s="107"/>
      <c r="R24" s="108"/>
      <c r="S24" s="108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15.6" thickBot="1" x14ac:dyDescent="0.3">
      <c r="A25" s="75"/>
      <c r="B25" s="93" t="s">
        <v>46</v>
      </c>
      <c r="C25" s="172">
        <v>0</v>
      </c>
      <c r="D25" s="173">
        <v>-1932</v>
      </c>
      <c r="E25" s="104">
        <f t="shared" si="1"/>
        <v>-1932</v>
      </c>
      <c r="F25" s="172">
        <v>0</v>
      </c>
      <c r="G25" s="173">
        <v>-252.6</v>
      </c>
      <c r="H25" s="104">
        <f t="shared" si="0"/>
        <v>-252.6</v>
      </c>
      <c r="I25" s="172">
        <v>252.6</v>
      </c>
      <c r="J25" s="173">
        <v>-1263</v>
      </c>
      <c r="K25" s="104">
        <f t="shared" si="2"/>
        <v>-1010.4</v>
      </c>
      <c r="L25" s="172">
        <v>262</v>
      </c>
      <c r="M25" s="173">
        <v>-106</v>
      </c>
      <c r="N25" s="104">
        <f t="shared" si="3"/>
        <v>156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spans="1:256" ht="15.6" thickBot="1" x14ac:dyDescent="0.3">
      <c r="A26" s="75"/>
      <c r="B26" s="94" t="s">
        <v>38</v>
      </c>
      <c r="C26" s="105">
        <f t="shared" ref="C26:N26" si="4">SUM(C7:C25)</f>
        <v>58443</v>
      </c>
      <c r="D26" s="105">
        <f t="shared" si="4"/>
        <v>-37769.300000000003</v>
      </c>
      <c r="E26" s="105">
        <f t="shared" si="4"/>
        <v>20673.7</v>
      </c>
      <c r="F26" s="105">
        <f t="shared" si="4"/>
        <v>2172</v>
      </c>
      <c r="G26" s="105">
        <f t="shared" si="4"/>
        <v>-7665.6</v>
      </c>
      <c r="H26" s="105">
        <f t="shared" si="4"/>
        <v>-5493.6</v>
      </c>
      <c r="I26" s="105">
        <f t="shared" si="4"/>
        <v>6363.6</v>
      </c>
      <c r="J26" s="105">
        <f t="shared" si="4"/>
        <v>-27116.799999999999</v>
      </c>
      <c r="K26" s="105">
        <f t="shared" si="4"/>
        <v>-20753.2</v>
      </c>
      <c r="L26" s="105">
        <f t="shared" si="4"/>
        <v>3635.8</v>
      </c>
      <c r="M26" s="105">
        <f t="shared" si="4"/>
        <v>-501</v>
      </c>
      <c r="N26" s="105">
        <f t="shared" si="4"/>
        <v>3134.8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</row>
    <row r="27" spans="1:256" x14ac:dyDescent="0.25">
      <c r="A27" s="76"/>
      <c r="B27" s="42" t="s">
        <v>39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40"/>
      <c r="P27" s="40"/>
      <c r="Q27" s="44"/>
      <c r="R27" s="44"/>
      <c r="S27" s="40"/>
      <c r="T27" s="40"/>
      <c r="U27" s="44"/>
      <c r="V27" s="44"/>
      <c r="W27" s="44"/>
      <c r="X27" s="44"/>
      <c r="Y27" s="40"/>
      <c r="Z27" s="40"/>
      <c r="AA27" s="44"/>
      <c r="AB27" s="44"/>
      <c r="AC27" s="44"/>
      <c r="AD27" s="44"/>
      <c r="AE27" s="40"/>
      <c r="AF27" s="40"/>
      <c r="AG27" s="44"/>
      <c r="AH27" s="44"/>
      <c r="AI27" s="40"/>
      <c r="AJ27" s="40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</row>
    <row r="28" spans="1:256" x14ac:dyDescent="0.25">
      <c r="A28" s="75"/>
      <c r="B28" s="35"/>
      <c r="C28" s="43"/>
      <c r="D28" s="43"/>
      <c r="E28" s="43"/>
      <c r="F28" s="40"/>
      <c r="G28" s="44"/>
      <c r="H28" s="44"/>
      <c r="I28" s="44"/>
      <c r="J28" s="40"/>
      <c r="K28" s="40"/>
      <c r="L28" s="44"/>
      <c r="M28" s="44"/>
      <c r="N28" s="44"/>
      <c r="O28" s="45"/>
      <c r="P28" s="45"/>
      <c r="Q28" s="46"/>
      <c r="R28" s="46"/>
      <c r="S28" s="45"/>
      <c r="T28" s="45"/>
      <c r="U28" s="46"/>
      <c r="V28" s="46"/>
      <c r="W28" s="46"/>
      <c r="X28" s="46"/>
      <c r="Y28" s="45"/>
      <c r="Z28" s="45"/>
      <c r="AA28" s="46"/>
      <c r="AB28" s="46"/>
      <c r="AC28" s="46"/>
      <c r="AD28" s="46"/>
      <c r="AE28" s="45"/>
      <c r="AF28" s="45"/>
      <c r="AG28" s="46"/>
      <c r="AH28" s="46"/>
      <c r="AI28" s="45"/>
      <c r="AJ28" s="45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spans="1:256" ht="16.2" thickBot="1" x14ac:dyDescent="0.35">
      <c r="A29" s="77"/>
      <c r="B29" s="125" t="s">
        <v>40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 x14ac:dyDescent="0.25">
      <c r="A30" s="76"/>
      <c r="B30" s="128" t="s">
        <v>44</v>
      </c>
      <c r="C30" s="133" t="s">
        <v>35</v>
      </c>
      <c r="D30" s="134"/>
      <c r="E30" s="135"/>
      <c r="F30" s="133" t="s">
        <v>36</v>
      </c>
      <c r="G30" s="134"/>
      <c r="H30" s="135"/>
      <c r="I30" s="133" t="s">
        <v>0</v>
      </c>
      <c r="J30" s="134"/>
      <c r="K30" s="135"/>
      <c r="L30" s="136" t="s">
        <v>37</v>
      </c>
      <c r="M30" s="137"/>
      <c r="N30" s="1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spans="1:256" x14ac:dyDescent="0.25">
      <c r="A31" s="75"/>
      <c r="B31" s="129"/>
      <c r="C31" s="37" t="s">
        <v>25</v>
      </c>
      <c r="D31" s="36" t="s">
        <v>26</v>
      </c>
      <c r="E31" s="38" t="s">
        <v>27</v>
      </c>
      <c r="F31" s="37" t="s">
        <v>25</v>
      </c>
      <c r="G31" s="36" t="s">
        <v>26</v>
      </c>
      <c r="H31" s="38" t="s">
        <v>27</v>
      </c>
      <c r="I31" s="37" t="s">
        <v>25</v>
      </c>
      <c r="J31" s="36" t="s">
        <v>26</v>
      </c>
      <c r="K31" s="38" t="s">
        <v>27</v>
      </c>
      <c r="L31" s="37" t="s">
        <v>25</v>
      </c>
      <c r="M31" s="36" t="s">
        <v>26</v>
      </c>
      <c r="N31" s="38" t="s">
        <v>27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</row>
    <row r="32" spans="1:256" x14ac:dyDescent="0.25">
      <c r="A32" s="75"/>
      <c r="B32" s="90" t="s">
        <v>4</v>
      </c>
      <c r="C32" s="100">
        <v>14766</v>
      </c>
      <c r="D32" s="101">
        <v>-15188</v>
      </c>
      <c r="E32" s="103">
        <f>C32+D32</f>
        <v>-422</v>
      </c>
      <c r="F32" s="100">
        <v>0</v>
      </c>
      <c r="G32" s="101">
        <v>-230</v>
      </c>
      <c r="H32" s="103">
        <f t="shared" ref="H32:H50" si="5">F32+G32</f>
        <v>-230</v>
      </c>
      <c r="I32" s="100">
        <v>508</v>
      </c>
      <c r="J32" s="101">
        <v>-5599</v>
      </c>
      <c r="K32" s="103">
        <f>I32+J32</f>
        <v>-5091</v>
      </c>
      <c r="L32" s="100">
        <v>0</v>
      </c>
      <c r="M32" s="101">
        <v>0</v>
      </c>
      <c r="N32" s="103">
        <f>L32+M32</f>
        <v>0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</row>
    <row r="33" spans="1:256" x14ac:dyDescent="0.25">
      <c r="A33" s="75"/>
      <c r="B33" s="90" t="s">
        <v>5</v>
      </c>
      <c r="C33" s="100">
        <v>10477</v>
      </c>
      <c r="D33" s="102">
        <v>-9222</v>
      </c>
      <c r="E33" s="104">
        <f>C33+D33</f>
        <v>1255</v>
      </c>
      <c r="F33" s="100">
        <v>132</v>
      </c>
      <c r="G33" s="102">
        <v>-450</v>
      </c>
      <c r="H33" s="104">
        <f>F33+G33</f>
        <v>-318</v>
      </c>
      <c r="I33" s="100">
        <v>16843</v>
      </c>
      <c r="J33" s="102">
        <v>-22329</v>
      </c>
      <c r="K33" s="104">
        <f>I33+J33</f>
        <v>-5486</v>
      </c>
      <c r="L33" s="100">
        <v>264</v>
      </c>
      <c r="M33" s="102">
        <v>0</v>
      </c>
      <c r="N33" s="104">
        <f>L33+M33</f>
        <v>264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</row>
    <row r="34" spans="1:256" x14ac:dyDescent="0.25">
      <c r="A34" s="75"/>
      <c r="B34" s="90" t="s">
        <v>6</v>
      </c>
      <c r="C34" s="100">
        <v>7454</v>
      </c>
      <c r="D34" s="102">
        <v>-7764</v>
      </c>
      <c r="E34" s="104">
        <f t="shared" ref="E34:E50" si="6">C34+D34</f>
        <v>-310</v>
      </c>
      <c r="F34" s="100">
        <v>559</v>
      </c>
      <c r="G34" s="102">
        <v>-130</v>
      </c>
      <c r="H34" s="104">
        <f t="shared" si="5"/>
        <v>429</v>
      </c>
      <c r="I34" s="100">
        <v>3420</v>
      </c>
      <c r="J34" s="102">
        <v>-22850</v>
      </c>
      <c r="K34" s="104">
        <f t="shared" ref="K34:K49" si="7">I34+J34</f>
        <v>-19430</v>
      </c>
      <c r="L34" s="100">
        <v>10152</v>
      </c>
      <c r="M34" s="102">
        <v>0</v>
      </c>
      <c r="N34" s="104">
        <f t="shared" ref="N34:N50" si="8">L34+M34</f>
        <v>10152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</row>
    <row r="35" spans="1:256" x14ac:dyDescent="0.25">
      <c r="A35" s="75"/>
      <c r="B35" s="90" t="s">
        <v>7</v>
      </c>
      <c r="C35" s="100">
        <v>1738</v>
      </c>
      <c r="D35" s="102">
        <v>-12582</v>
      </c>
      <c r="E35" s="104">
        <f t="shared" si="6"/>
        <v>-10844</v>
      </c>
      <c r="F35" s="100">
        <v>440</v>
      </c>
      <c r="G35" s="102">
        <v>-108</v>
      </c>
      <c r="H35" s="104">
        <f t="shared" si="5"/>
        <v>332</v>
      </c>
      <c r="I35" s="100">
        <v>1604</v>
      </c>
      <c r="J35" s="102">
        <v>-4643</v>
      </c>
      <c r="K35" s="104">
        <f t="shared" si="7"/>
        <v>-3039</v>
      </c>
      <c r="L35" s="100">
        <v>2811</v>
      </c>
      <c r="M35" s="102">
        <v>0</v>
      </c>
      <c r="N35" s="104">
        <f t="shared" si="8"/>
        <v>2811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</row>
    <row r="36" spans="1:256" x14ac:dyDescent="0.25">
      <c r="A36" s="75"/>
      <c r="B36" s="90" t="s">
        <v>8</v>
      </c>
      <c r="C36" s="100">
        <v>3494</v>
      </c>
      <c r="D36" s="102">
        <v>-4334</v>
      </c>
      <c r="E36" s="104">
        <f t="shared" si="6"/>
        <v>-840</v>
      </c>
      <c r="F36" s="100">
        <v>377</v>
      </c>
      <c r="G36" s="102">
        <v>-85</v>
      </c>
      <c r="H36" s="104">
        <f t="shared" si="5"/>
        <v>292</v>
      </c>
      <c r="I36" s="100">
        <v>1001</v>
      </c>
      <c r="J36" s="102">
        <v>-2724</v>
      </c>
      <c r="K36" s="104">
        <f t="shared" si="7"/>
        <v>-1723</v>
      </c>
      <c r="L36" s="100">
        <v>935</v>
      </c>
      <c r="M36" s="102">
        <v>-295</v>
      </c>
      <c r="N36" s="104">
        <f t="shared" si="8"/>
        <v>640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</row>
    <row r="37" spans="1:256" x14ac:dyDescent="0.25">
      <c r="A37" s="75"/>
      <c r="B37" s="91" t="s">
        <v>9</v>
      </c>
      <c r="C37" s="100">
        <v>43029</v>
      </c>
      <c r="D37" s="102">
        <v>-601</v>
      </c>
      <c r="E37" s="104">
        <f t="shared" si="6"/>
        <v>42428</v>
      </c>
      <c r="F37" s="100">
        <v>159</v>
      </c>
      <c r="G37" s="102">
        <v>-845</v>
      </c>
      <c r="H37" s="104">
        <f t="shared" si="5"/>
        <v>-686</v>
      </c>
      <c r="I37" s="100">
        <v>983</v>
      </c>
      <c r="J37" s="102">
        <v>-4738</v>
      </c>
      <c r="K37" s="104">
        <f t="shared" si="7"/>
        <v>-3755</v>
      </c>
      <c r="L37" s="100">
        <v>469</v>
      </c>
      <c r="M37" s="102">
        <v>0</v>
      </c>
      <c r="N37" s="104">
        <f t="shared" si="8"/>
        <v>469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</row>
    <row r="38" spans="1:256" x14ac:dyDescent="0.25">
      <c r="A38" s="75"/>
      <c r="B38" s="91" t="s">
        <v>10</v>
      </c>
      <c r="C38" s="100">
        <v>2921</v>
      </c>
      <c r="D38" s="102">
        <v>-4025</v>
      </c>
      <c r="E38" s="104">
        <f t="shared" si="6"/>
        <v>-1104</v>
      </c>
      <c r="F38" s="100">
        <v>362</v>
      </c>
      <c r="G38" s="102">
        <v>0</v>
      </c>
      <c r="H38" s="104">
        <f t="shared" si="5"/>
        <v>362</v>
      </c>
      <c r="I38" s="100">
        <v>321</v>
      </c>
      <c r="J38" s="102">
        <v>-1417</v>
      </c>
      <c r="K38" s="104">
        <f t="shared" si="7"/>
        <v>-1096</v>
      </c>
      <c r="L38" s="100">
        <v>2487</v>
      </c>
      <c r="M38" s="102">
        <v>0</v>
      </c>
      <c r="N38" s="104">
        <f t="shared" si="8"/>
        <v>2487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</row>
    <row r="39" spans="1:256" x14ac:dyDescent="0.25">
      <c r="A39" s="75"/>
      <c r="B39" s="91" t="s">
        <v>11</v>
      </c>
      <c r="C39" s="100">
        <v>9261</v>
      </c>
      <c r="D39" s="102">
        <v>-1255</v>
      </c>
      <c r="E39" s="104">
        <f t="shared" si="6"/>
        <v>8006</v>
      </c>
      <c r="F39" s="100">
        <v>492</v>
      </c>
      <c r="G39" s="102">
        <v>-1123</v>
      </c>
      <c r="H39" s="104">
        <f t="shared" si="5"/>
        <v>-631</v>
      </c>
      <c r="I39" s="100">
        <v>457</v>
      </c>
      <c r="J39" s="102">
        <v>-2821</v>
      </c>
      <c r="K39" s="104">
        <f t="shared" si="7"/>
        <v>-2364</v>
      </c>
      <c r="L39" s="100">
        <v>213</v>
      </c>
      <c r="M39" s="102">
        <v>0</v>
      </c>
      <c r="N39" s="104">
        <f t="shared" si="8"/>
        <v>213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</row>
    <row r="40" spans="1:256" x14ac:dyDescent="0.25">
      <c r="A40" s="75"/>
      <c r="B40" s="91" t="s">
        <v>12</v>
      </c>
      <c r="C40" s="100">
        <v>1124</v>
      </c>
      <c r="D40" s="102">
        <v>-2079</v>
      </c>
      <c r="E40" s="104">
        <f t="shared" si="6"/>
        <v>-955</v>
      </c>
      <c r="F40" s="100">
        <v>748</v>
      </c>
      <c r="G40" s="102">
        <v>-731</v>
      </c>
      <c r="H40" s="104">
        <f t="shared" si="5"/>
        <v>17</v>
      </c>
      <c r="I40" s="100">
        <v>1172</v>
      </c>
      <c r="J40" s="102">
        <v>-9854</v>
      </c>
      <c r="K40" s="104">
        <f t="shared" si="7"/>
        <v>-8682</v>
      </c>
      <c r="L40" s="100">
        <v>363</v>
      </c>
      <c r="M40" s="102">
        <v>-100</v>
      </c>
      <c r="N40" s="104">
        <f t="shared" si="8"/>
        <v>263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</row>
    <row r="41" spans="1:256" ht="15.6" x14ac:dyDescent="0.3">
      <c r="A41" s="75"/>
      <c r="B41" s="91" t="s">
        <v>13</v>
      </c>
      <c r="C41" s="100">
        <v>1172</v>
      </c>
      <c r="D41" s="102">
        <v>-1152</v>
      </c>
      <c r="E41" s="104">
        <f t="shared" si="6"/>
        <v>20</v>
      </c>
      <c r="F41" s="100">
        <v>1036</v>
      </c>
      <c r="G41" s="102">
        <v>-578</v>
      </c>
      <c r="H41" s="104">
        <f>F41+G41</f>
        <v>458</v>
      </c>
      <c r="I41" s="100">
        <v>6193</v>
      </c>
      <c r="J41" s="102">
        <v>-8443</v>
      </c>
      <c r="K41" s="104">
        <f t="shared" si="7"/>
        <v>-2250</v>
      </c>
      <c r="L41" s="100">
        <v>470</v>
      </c>
      <c r="M41" s="102">
        <v>-119</v>
      </c>
      <c r="N41" s="104">
        <f t="shared" si="8"/>
        <v>351</v>
      </c>
      <c r="O41" s="40"/>
      <c r="P41" s="107"/>
      <c r="Q41" s="107"/>
      <c r="R41" s="108"/>
      <c r="S41" s="108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</row>
    <row r="42" spans="1:256" ht="15.6" x14ac:dyDescent="0.3">
      <c r="A42" s="69"/>
      <c r="B42" s="91" t="s">
        <v>14</v>
      </c>
      <c r="C42" s="100">
        <v>1582</v>
      </c>
      <c r="D42" s="102">
        <v>-3884</v>
      </c>
      <c r="E42" s="104">
        <f t="shared" si="6"/>
        <v>-2302</v>
      </c>
      <c r="F42" s="100">
        <v>81</v>
      </c>
      <c r="G42" s="102">
        <v>-3132</v>
      </c>
      <c r="H42" s="104">
        <f t="shared" si="5"/>
        <v>-3051</v>
      </c>
      <c r="I42" s="100">
        <v>11164</v>
      </c>
      <c r="J42" s="102">
        <v>-8767</v>
      </c>
      <c r="K42" s="104">
        <f t="shared" si="7"/>
        <v>2397</v>
      </c>
      <c r="L42" s="100">
        <v>2354</v>
      </c>
      <c r="M42" s="102">
        <v>-300</v>
      </c>
      <c r="N42" s="104">
        <f t="shared" si="8"/>
        <v>2054</v>
      </c>
      <c r="O42" s="39"/>
      <c r="P42" s="107"/>
      <c r="Q42" s="107"/>
      <c r="R42" s="108"/>
      <c r="S42" s="108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</row>
    <row r="43" spans="1:256" ht="15.6" x14ac:dyDescent="0.3">
      <c r="A43" s="75"/>
      <c r="B43" s="92" t="s">
        <v>15</v>
      </c>
      <c r="C43" s="100">
        <v>2860</v>
      </c>
      <c r="D43" s="102">
        <v>-1185.5</v>
      </c>
      <c r="E43" s="104">
        <f t="shared" si="6"/>
        <v>1674.5</v>
      </c>
      <c r="F43" s="100">
        <v>55</v>
      </c>
      <c r="G43" s="102">
        <v>-268</v>
      </c>
      <c r="H43" s="104">
        <f t="shared" si="5"/>
        <v>-213</v>
      </c>
      <c r="I43" s="100">
        <v>5730</v>
      </c>
      <c r="J43" s="102">
        <v>-10058</v>
      </c>
      <c r="K43" s="104">
        <f t="shared" si="7"/>
        <v>-4328</v>
      </c>
      <c r="L43" s="100">
        <v>11786</v>
      </c>
      <c r="M43" s="102">
        <v>-360</v>
      </c>
      <c r="N43" s="104">
        <f t="shared" si="8"/>
        <v>11426</v>
      </c>
      <c r="O43" s="39"/>
      <c r="P43" s="107"/>
      <c r="Q43" s="107"/>
      <c r="R43" s="108"/>
      <c r="S43" s="108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</row>
    <row r="44" spans="1:256" ht="15.6" x14ac:dyDescent="0.3">
      <c r="A44" s="75"/>
      <c r="B44" s="92" t="s">
        <v>16</v>
      </c>
      <c r="C44" s="100">
        <v>2164</v>
      </c>
      <c r="D44" s="102">
        <v>-3751.8</v>
      </c>
      <c r="E44" s="104">
        <f t="shared" si="6"/>
        <v>-1587.8000000000002</v>
      </c>
      <c r="F44" s="100">
        <v>1145.3</v>
      </c>
      <c r="G44" s="102">
        <v>-888</v>
      </c>
      <c r="H44" s="104">
        <f t="shared" si="5"/>
        <v>257.29999999999995</v>
      </c>
      <c r="I44" s="100">
        <v>1366</v>
      </c>
      <c r="J44" s="102">
        <v>-13766.8</v>
      </c>
      <c r="K44" s="104">
        <f t="shared" si="7"/>
        <v>-12400.8</v>
      </c>
      <c r="L44" s="100">
        <v>5530.8</v>
      </c>
      <c r="M44" s="102">
        <v>-818.36969999999997</v>
      </c>
      <c r="N44" s="104">
        <f t="shared" si="8"/>
        <v>4712.4303</v>
      </c>
      <c r="O44" s="39"/>
      <c r="P44" s="107"/>
      <c r="Q44" s="107"/>
      <c r="R44" s="108"/>
      <c r="S44" s="108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spans="1:256" ht="15.6" x14ac:dyDescent="0.3">
      <c r="A45" s="75"/>
      <c r="B45" s="92" t="s">
        <v>17</v>
      </c>
      <c r="C45" s="100">
        <v>2807</v>
      </c>
      <c r="D45" s="102">
        <v>-2614.6</v>
      </c>
      <c r="E45" s="104">
        <f t="shared" si="6"/>
        <v>192.40000000000009</v>
      </c>
      <c r="F45" s="100">
        <v>421.8</v>
      </c>
      <c r="G45" s="102">
        <v>-387</v>
      </c>
      <c r="H45" s="104">
        <f t="shared" si="5"/>
        <v>34.800000000000011</v>
      </c>
      <c r="I45" s="100">
        <v>17329.5</v>
      </c>
      <c r="J45" s="102">
        <v>-16016.939999999999</v>
      </c>
      <c r="K45" s="104">
        <f t="shared" si="7"/>
        <v>1312.5600000000013</v>
      </c>
      <c r="L45" s="100">
        <v>2607</v>
      </c>
      <c r="M45" s="102">
        <v>-1012</v>
      </c>
      <c r="N45" s="104">
        <f t="shared" si="8"/>
        <v>1595</v>
      </c>
      <c r="O45" s="39"/>
      <c r="P45" s="107"/>
      <c r="Q45" s="107"/>
      <c r="R45" s="108"/>
      <c r="S45" s="108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spans="1:256" ht="15.6" x14ac:dyDescent="0.3">
      <c r="A46" s="75"/>
      <c r="B46" s="92" t="s">
        <v>18</v>
      </c>
      <c r="C46" s="100">
        <v>4135</v>
      </c>
      <c r="D46" s="102">
        <v>-892</v>
      </c>
      <c r="E46" s="104">
        <f t="shared" si="6"/>
        <v>3243</v>
      </c>
      <c r="F46" s="100">
        <v>103.3</v>
      </c>
      <c r="G46" s="102">
        <v>-617</v>
      </c>
      <c r="H46" s="104">
        <f t="shared" si="5"/>
        <v>-513.70000000000005</v>
      </c>
      <c r="I46" s="100">
        <v>15490.3</v>
      </c>
      <c r="J46" s="102">
        <v>-2554.7381</v>
      </c>
      <c r="K46" s="104">
        <f t="shared" si="7"/>
        <v>12935.561899999999</v>
      </c>
      <c r="L46" s="100">
        <v>4696</v>
      </c>
      <c r="M46" s="102">
        <v>0</v>
      </c>
      <c r="N46" s="104">
        <f t="shared" si="8"/>
        <v>4696</v>
      </c>
      <c r="O46" s="39"/>
      <c r="P46" s="107"/>
      <c r="Q46" s="107"/>
      <c r="R46" s="108"/>
      <c r="S46" s="108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</row>
    <row r="47" spans="1:256" ht="15.6" x14ac:dyDescent="0.3">
      <c r="A47" s="75"/>
      <c r="B47" s="92" t="s">
        <v>22</v>
      </c>
      <c r="C47" s="100">
        <v>2467</v>
      </c>
      <c r="D47" s="102">
        <v>-1827</v>
      </c>
      <c r="E47" s="104">
        <f t="shared" si="6"/>
        <v>640</v>
      </c>
      <c r="F47" s="100">
        <v>163</v>
      </c>
      <c r="G47" s="102">
        <v>0</v>
      </c>
      <c r="H47" s="104">
        <f t="shared" si="5"/>
        <v>163</v>
      </c>
      <c r="I47" s="100">
        <v>75149</v>
      </c>
      <c r="J47" s="102">
        <v>-9208.4</v>
      </c>
      <c r="K47" s="104">
        <f t="shared" si="7"/>
        <v>65940.600000000006</v>
      </c>
      <c r="L47" s="100">
        <v>1484</v>
      </c>
      <c r="M47" s="102">
        <v>-282</v>
      </c>
      <c r="N47" s="104">
        <f t="shared" si="8"/>
        <v>1202</v>
      </c>
      <c r="O47" s="45"/>
      <c r="P47" s="107"/>
      <c r="Q47" s="107"/>
      <c r="R47" s="108"/>
      <c r="S47" s="108"/>
      <c r="T47" s="45"/>
      <c r="U47" s="46"/>
      <c r="V47" s="46"/>
      <c r="W47" s="46"/>
      <c r="X47" s="46"/>
      <c r="Y47" s="45"/>
      <c r="Z47" s="45"/>
      <c r="AA47" s="46"/>
      <c r="AB47" s="46"/>
      <c r="AC47" s="46"/>
      <c r="AD47" s="46"/>
      <c r="AE47" s="45"/>
      <c r="AF47" s="45"/>
      <c r="AG47" s="46"/>
      <c r="AH47" s="46"/>
      <c r="AI47" s="45"/>
      <c r="AJ47" s="45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spans="1:256" ht="15.6" x14ac:dyDescent="0.3">
      <c r="A48" s="76"/>
      <c r="B48" s="92" t="s">
        <v>41</v>
      </c>
      <c r="C48" s="100">
        <v>970</v>
      </c>
      <c r="D48" s="102">
        <v>-4098</v>
      </c>
      <c r="E48" s="104">
        <f t="shared" si="6"/>
        <v>-3128</v>
      </c>
      <c r="F48" s="100">
        <v>62</v>
      </c>
      <c r="G48" s="102">
        <v>-407</v>
      </c>
      <c r="H48" s="104">
        <f t="shared" si="5"/>
        <v>-345</v>
      </c>
      <c r="I48" s="100">
        <v>428</v>
      </c>
      <c r="J48" s="102">
        <v>-11993.400000000001</v>
      </c>
      <c r="K48" s="104">
        <f t="shared" si="7"/>
        <v>-11565.400000000001</v>
      </c>
      <c r="L48" s="100">
        <v>1757</v>
      </c>
      <c r="M48" s="102">
        <v>-378</v>
      </c>
      <c r="N48" s="104">
        <f t="shared" si="8"/>
        <v>1379</v>
      </c>
      <c r="O48" s="45"/>
      <c r="P48" s="107"/>
      <c r="Q48" s="107"/>
      <c r="R48" s="108"/>
      <c r="S48" s="108"/>
      <c r="T48" s="45"/>
      <c r="U48" s="46"/>
      <c r="V48" s="46"/>
      <c r="W48" s="46"/>
      <c r="X48" s="46"/>
      <c r="Y48" s="45"/>
      <c r="Z48" s="45"/>
      <c r="AA48" s="46"/>
      <c r="AB48" s="46"/>
      <c r="AC48" s="46"/>
      <c r="AD48" s="46"/>
      <c r="AE48" s="45"/>
      <c r="AF48" s="45"/>
      <c r="AG48" s="46"/>
      <c r="AH48" s="46"/>
      <c r="AI48" s="45"/>
      <c r="AJ48" s="45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</row>
    <row r="49" spans="1:256" ht="15.6" x14ac:dyDescent="0.3">
      <c r="A49" s="76"/>
      <c r="B49" s="92" t="s">
        <v>42</v>
      </c>
      <c r="C49" s="100">
        <v>343</v>
      </c>
      <c r="D49" s="102">
        <v>-1305.7</v>
      </c>
      <c r="E49" s="104">
        <f t="shared" si="6"/>
        <v>-962.7</v>
      </c>
      <c r="F49" s="100">
        <v>0</v>
      </c>
      <c r="G49" s="102">
        <v>-139</v>
      </c>
      <c r="H49" s="104">
        <f t="shared" si="5"/>
        <v>-139</v>
      </c>
      <c r="I49" s="100">
        <v>539</v>
      </c>
      <c r="J49" s="102">
        <v>-11799</v>
      </c>
      <c r="K49" s="104">
        <f t="shared" si="7"/>
        <v>-11260</v>
      </c>
      <c r="L49" s="100">
        <v>872.2</v>
      </c>
      <c r="M49" s="102">
        <v>0</v>
      </c>
      <c r="N49" s="104">
        <f t="shared" si="8"/>
        <v>872.2</v>
      </c>
      <c r="O49" s="45"/>
      <c r="P49" s="107"/>
      <c r="Q49" s="107"/>
      <c r="R49" s="108"/>
      <c r="S49" s="108"/>
      <c r="T49" s="45"/>
      <c r="U49" s="46"/>
      <c r="V49" s="46"/>
      <c r="W49" s="46"/>
      <c r="X49" s="46"/>
      <c r="Y49" s="45"/>
      <c r="Z49" s="45"/>
      <c r="AA49" s="46"/>
      <c r="AB49" s="46"/>
      <c r="AC49" s="46"/>
      <c r="AD49" s="46"/>
      <c r="AE49" s="45"/>
      <c r="AF49" s="45"/>
      <c r="AG49" s="46"/>
      <c r="AH49" s="46"/>
      <c r="AI49" s="45"/>
      <c r="AJ49" s="45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</row>
    <row r="50" spans="1:256" ht="15.6" thickBot="1" x14ac:dyDescent="0.3">
      <c r="A50" s="76"/>
      <c r="B50" s="92" t="s">
        <v>46</v>
      </c>
      <c r="C50" s="170">
        <v>573</v>
      </c>
      <c r="D50" s="171">
        <v>-3376</v>
      </c>
      <c r="E50" s="104">
        <f t="shared" si="6"/>
        <v>-2803</v>
      </c>
      <c r="F50" s="170">
        <v>45</v>
      </c>
      <c r="G50" s="171">
        <v>-795.6</v>
      </c>
      <c r="H50" s="104">
        <f t="shared" si="5"/>
        <v>-750.6</v>
      </c>
      <c r="I50" s="170">
        <v>12588.6</v>
      </c>
      <c r="J50" s="171">
        <v>-6244</v>
      </c>
      <c r="K50" s="104">
        <f>I50+J50</f>
        <v>6344.6</v>
      </c>
      <c r="L50" s="170">
        <v>2118</v>
      </c>
      <c r="M50" s="171">
        <v>-392</v>
      </c>
      <c r="N50" s="104">
        <f t="shared" si="8"/>
        <v>1726</v>
      </c>
      <c r="O50" s="45"/>
      <c r="P50" s="45"/>
      <c r="Q50" s="46"/>
      <c r="R50" s="46"/>
      <c r="S50" s="45"/>
      <c r="T50" s="45"/>
      <c r="U50" s="46"/>
      <c r="V50" s="46"/>
      <c r="W50" s="46"/>
      <c r="X50" s="46"/>
      <c r="Y50" s="45"/>
      <c r="Z50" s="45"/>
      <c r="AA50" s="46"/>
      <c r="AB50" s="46"/>
      <c r="AC50" s="46"/>
      <c r="AD50" s="46"/>
      <c r="AE50" s="45"/>
      <c r="AF50" s="45"/>
      <c r="AG50" s="46"/>
      <c r="AH50" s="46"/>
      <c r="AI50" s="45"/>
      <c r="AJ50" s="45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</row>
    <row r="51" spans="1:256" x14ac:dyDescent="0.25">
      <c r="A51" s="76"/>
      <c r="B51" s="41" t="s">
        <v>38</v>
      </c>
      <c r="C51" s="106">
        <f t="shared" ref="C51:N51" si="9">SUM(C32:C50)</f>
        <v>113337</v>
      </c>
      <c r="D51" s="106">
        <f t="shared" si="9"/>
        <v>-81136.600000000006</v>
      </c>
      <c r="E51" s="106">
        <f t="shared" si="9"/>
        <v>32200.400000000001</v>
      </c>
      <c r="F51" s="106">
        <f t="shared" si="9"/>
        <v>6381.4000000000005</v>
      </c>
      <c r="G51" s="106">
        <f t="shared" si="9"/>
        <v>-10913.6</v>
      </c>
      <c r="H51" s="106">
        <f t="shared" si="9"/>
        <v>-4532.2</v>
      </c>
      <c r="I51" s="106">
        <f t="shared" si="9"/>
        <v>172286.4</v>
      </c>
      <c r="J51" s="106">
        <f t="shared" si="9"/>
        <v>-175826.27809999997</v>
      </c>
      <c r="K51" s="106">
        <f t="shared" si="9"/>
        <v>-3539.8780999999999</v>
      </c>
      <c r="L51" s="106">
        <f t="shared" si="9"/>
        <v>51369</v>
      </c>
      <c r="M51" s="106">
        <f t="shared" si="9"/>
        <v>-4056.3697000000002</v>
      </c>
      <c r="N51" s="106">
        <f t="shared" si="9"/>
        <v>47312.630299999997</v>
      </c>
      <c r="O51" s="45"/>
      <c r="P51" s="45"/>
      <c r="Q51" s="46"/>
      <c r="R51" s="46"/>
      <c r="S51" s="45"/>
      <c r="T51" s="45"/>
      <c r="U51" s="46"/>
      <c r="V51" s="46"/>
      <c r="W51" s="46"/>
      <c r="X51" s="46"/>
      <c r="Y51" s="45"/>
      <c r="Z51" s="45"/>
      <c r="AA51" s="46"/>
      <c r="AB51" s="46"/>
      <c r="AC51" s="46"/>
      <c r="AD51" s="46"/>
      <c r="AE51" s="45"/>
      <c r="AF51" s="45"/>
      <c r="AG51" s="46"/>
      <c r="AH51" s="46"/>
      <c r="AI51" s="45"/>
      <c r="AJ51" s="45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</row>
    <row r="52" spans="1:256" x14ac:dyDescent="0.25">
      <c r="A52" s="76"/>
      <c r="B52" s="35"/>
      <c r="C52" s="47"/>
      <c r="D52" s="47"/>
      <c r="E52" s="47"/>
      <c r="F52" s="45"/>
      <c r="G52" s="46"/>
      <c r="H52" s="46"/>
      <c r="I52" s="46"/>
      <c r="J52" s="45"/>
      <c r="K52" s="45"/>
      <c r="L52" s="45"/>
      <c r="M52" s="46"/>
      <c r="N52" s="46"/>
      <c r="O52" s="45"/>
      <c r="P52" s="45"/>
      <c r="Q52" s="46"/>
      <c r="R52" s="46"/>
      <c r="S52" s="45"/>
      <c r="T52" s="45"/>
      <c r="U52" s="46"/>
      <c r="V52" s="46"/>
      <c r="W52" s="46"/>
      <c r="X52" s="46"/>
      <c r="Y52" s="45"/>
      <c r="Z52" s="45"/>
      <c r="AA52" s="46"/>
      <c r="AB52" s="46"/>
      <c r="AC52" s="46"/>
      <c r="AD52" s="46"/>
      <c r="AE52" s="45"/>
      <c r="AF52" s="45"/>
      <c r="AG52" s="46"/>
      <c r="AH52" s="46"/>
      <c r="AI52" s="45"/>
      <c r="AJ52" s="45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</row>
    <row r="53" spans="1:256" x14ac:dyDescent="0.25">
      <c r="A53" s="76"/>
      <c r="B53" s="35"/>
      <c r="C53" s="47"/>
      <c r="D53" s="47"/>
      <c r="E53" s="47"/>
      <c r="F53" s="45"/>
      <c r="G53" s="46"/>
      <c r="H53" s="46"/>
      <c r="I53" s="46"/>
      <c r="J53" s="45"/>
      <c r="K53" s="45"/>
      <c r="L53" s="46"/>
      <c r="M53" s="46"/>
      <c r="N53" s="46"/>
    </row>
    <row r="54" spans="1:256" x14ac:dyDescent="0.25">
      <c r="A54" s="76"/>
      <c r="B54" s="39"/>
      <c r="C54" s="47"/>
      <c r="D54" s="47"/>
      <c r="E54" s="47"/>
      <c r="F54" s="45"/>
      <c r="G54" s="46"/>
      <c r="H54" s="46"/>
      <c r="I54" s="46"/>
      <c r="J54" s="45"/>
      <c r="K54" s="45"/>
      <c r="L54" s="46"/>
      <c r="M54" s="46"/>
      <c r="N54" s="46"/>
    </row>
  </sheetData>
  <mergeCells count="12">
    <mergeCell ref="B29:N29"/>
    <mergeCell ref="B30:B31"/>
    <mergeCell ref="C30:E30"/>
    <mergeCell ref="F30:H30"/>
    <mergeCell ref="I30:K30"/>
    <mergeCell ref="L30:N30"/>
    <mergeCell ref="B4:N4"/>
    <mergeCell ref="B5:B6"/>
    <mergeCell ref="C5:E5"/>
    <mergeCell ref="F5:H5"/>
    <mergeCell ref="I5:K5"/>
    <mergeCell ref="L5:N5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Town Centre Uses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Liam Brown</cp:lastModifiedBy>
  <dcterms:created xsi:type="dcterms:W3CDTF">2018-11-23T13:22:12Z</dcterms:created>
  <dcterms:modified xsi:type="dcterms:W3CDTF">2022-11-15T11:19:55Z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013C4CEE0698474165594716A59FA97739D92748814BBA896C58922D9F712BA62853B376146515F206EA4A74EE6FE7B323215F06A17D501B98378DFC1CAFCFD83564DFD5BFA8FCFA8D70664D70EF2B497A1DA8116E90D5EE7A59F9D343689BACB50930B1A4027C1BCAC273C479FA3B394DF01B8F1710D1A90965D872DA0AEDA</vt:lpwstr>
  </property>
  <property fmtid="{D5CDD505-2E9C-101B-9397-08002B2CF9AE}" pid="3" name="Business Objects Context Information1">
    <vt:lpwstr>22F90A637AD9B822544809D7A73C0BE2166A36F58F337A65A480A725E81BD246E129F3FF71390DBA2BEC43C5F66A4D911DACDD040521DE66B6170B6DCA7767514A45011C28927382F5BB71E88DABAB12EE4049AFBA57B63952F606E5BF5CCD326E41B88041A95A549521A5E7F822F46F4ED9561513A770ED346F94B0564209B</vt:lpwstr>
  </property>
  <property fmtid="{D5CDD505-2E9C-101B-9397-08002B2CF9AE}" pid="4" name="Business Objects Context Information2">
    <vt:lpwstr>EB7C095BE2F55A69EF64A98B015CC3154D4CF1CE53B50A542BC741F85798E62ABCB001E47E04218DF5731C4B5E52FC03977408FCA5F76E55F036FF5E1373A4142CE309A12C24C9E9CDBA7AE3E7E53CB4C4C7EDDA5CD4902DA9D3F37EE5209836397D0D2D69F09DE2C7D6F531A452DCF5EDAE478B07285EA6E0580CC99083C0E</vt:lpwstr>
  </property>
  <property fmtid="{D5CDD505-2E9C-101B-9397-08002B2CF9AE}" pid="5" name="Business Objects Context Information3">
    <vt:lpwstr>9AEC14B1C656A5A54D7B9EB0512412B12FC709907D8347E436EE9EB66180BFB6CFF1DFEA0F7380132229498950BABFD08BABD88D08FD92B87696A161D75B32613F7643A98AA12D8C9810DD3B78F6E75326BD0FCBCD66766EC291D296AD2B133198733C6164CB9E44C52EEA1A737B414630CFA1F142EDF26B9FBB1C713AA56D8</vt:lpwstr>
  </property>
  <property fmtid="{D5CDD505-2E9C-101B-9397-08002B2CF9AE}" pid="6" name="Business Objects Context Information4">
    <vt:lpwstr>FB445A4433AB4CEB7831AFF5E64CD105198C276F47A9FB157A8C654A3BF4F3547D2218261054AE87A9DC7A29015798C7B88A75C7D9889AF00FC04F2DC71F69D8EB61EB2C394F73E182EEE23CC4A1E106DF5B7BF5081B2AD0A4792B5AC8D8D6900CB60B30AD976D01C0FF54776BC4A623E0772233C7D0C43EE81381087D26C00</vt:lpwstr>
  </property>
  <property fmtid="{D5CDD505-2E9C-101B-9397-08002B2CF9AE}" pid="7" name="Business Objects Context Information5">
    <vt:lpwstr>6F1489900EFA7B6C9818212348B9E9EAC589CC2C25A5DEC5FC67E880214115D321C07C8A5F575BF1433E0D0DCE52377B1E265B807299846A276E95D0DE3D86A49D2A35EC8DF64FA0BB49A311FC7B96932F8E2BD732F5F1FCF1F47500FD3356F4C38A81D10A902BB9A05ECE749BE3280CDD7B6E19E27D129412077D678BAE3C2</vt:lpwstr>
  </property>
  <property fmtid="{D5CDD505-2E9C-101B-9397-08002B2CF9AE}" pid="8" name="Business Objects Context Information6">
    <vt:lpwstr>ED11FE05F3C4D0F3BF68594CD4A75D01B543C99336BB11293B12D5E62EFDDCFA19E23EE65E3D077693CF00FF1B15A01EEE965A8AD20F84B14755E6FC773ED917118F318C0160F56F673848BF5D204EB3966C1E792F9C778431374168A8997D8BCCCAE452C9B51EB244641048ADF86E650EAE2E4B8FEF4C842962665A9182EED</vt:lpwstr>
  </property>
  <property fmtid="{D5CDD505-2E9C-101B-9397-08002B2CF9AE}" pid="9" name="Business Objects Context Information7">
    <vt:lpwstr>091055CCB</vt:lpwstr>
  </property>
</Properties>
</file>